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3AFE423C-17C9-4F21-8C4F-EC5AB9386CD0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5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G24" i="2"/>
  <c r="G39" i="2"/>
  <c r="G38" i="2"/>
  <c r="G9" i="2" l="1"/>
  <c r="G8" i="2"/>
  <c r="F8" i="2"/>
  <c r="G25" i="2" l="1"/>
</calcChain>
</file>

<file path=xl/sharedStrings.xml><?xml version="1.0" encoding="utf-8"?>
<sst xmlns="http://schemas.openxmlformats.org/spreadsheetml/2006/main" count="38" uniqueCount="36">
  <si>
    <t>Сергія Камінського, 15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</si>
  <si>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</si>
  <si>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</si>
  <si>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</si>
  <si>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</si>
  <si>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</si>
  <si>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</si>
  <si>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</si>
  <si>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</si>
  <si>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</si>
  <si>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</si>
  <si>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</si>
  <si>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</si>
  <si>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</si>
  <si>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снігу,опалого листя,придбання піщано-соляної суміші</t>
  </si>
  <si>
    <t>Прибирання МЗК</t>
  </si>
  <si>
    <t>ТО внутр.буд.систем</t>
  </si>
  <si>
    <t>Поточний ремонт конструктивних елементів, внутрішньобудинкових мереж</t>
  </si>
  <si>
    <t>ТО ліфтів</t>
  </si>
  <si>
    <t>Придбання е/е для освітлення МЗК</t>
  </si>
  <si>
    <t>Накопичувальний рахунок на ремонти та інші потреби будинку</t>
  </si>
  <si>
    <t>Сплачено коштів на співфінансування покріівлі</t>
  </si>
  <si>
    <t>Винагорода управителю</t>
  </si>
  <si>
    <t>Всього</t>
  </si>
  <si>
    <t>з 01.01.2025 по 31.12.2025</t>
  </si>
  <si>
    <t>НА РАХУНКУ СТАНОМ НА 01.01.2025 РОКУ</t>
  </si>
  <si>
    <t>Надійшло коштів у 2025 році:</t>
  </si>
  <si>
    <t>Накопичуваний рахунок</t>
  </si>
  <si>
    <t>Витрати за 2025  рік:</t>
  </si>
  <si>
    <t>Поточний ремонт ліфта 4 підїзд</t>
  </si>
  <si>
    <t>Співфінансування на поточний ремонт покрвлі (з жовтня 2024 по грудень 2025)</t>
  </si>
  <si>
    <t>Залишок на накопичувальному рахунку</t>
  </si>
  <si>
    <t>Оплата 20% співфінансування на поточний ремонт покрівлі багатоквартирного будинку по вул. Камінського,15</t>
  </si>
  <si>
    <t xml:space="preserve">Обслуговування систем диспетчеризації </t>
  </si>
  <si>
    <t>Податки</t>
  </si>
  <si>
    <t>Проектно-кошторисна документація на поточний ремонт покрівлі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</si>
</sst>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1" fillId="0" borderId="0" xfId="2"/>
    <xf numFmtId="4" fontId="1" fillId="0" borderId="0" xfId="2" applyNumberFormat="1"/>
    <xf numFmtId="0" fontId="3" fillId="0" borderId="0" xfId="2" applyFont="1" applyFill="1"/>
    <xf numFmtId="4" fontId="3" fillId="0" borderId="2" xfId="2" applyNumberFormat="1" applyFont="1" applyFill="1" applyBorder="1"/>
    <xf numFmtId="0" fontId="4" fillId="0" borderId="0" xfId="2" applyFont="1"/>
    <xf numFmtId="4" fontId="3" fillId="0" borderId="2" xfId="2" applyNumberFormat="1" applyFont="1" applyBorder="1"/>
    <xf numFmtId="4" fontId="3" fillId="0" borderId="0" xfId="2" applyNumberFormat="1" applyFont="1"/>
    <xf numFmtId="0" fontId="3" fillId="0" borderId="0" xfId="2" applyFont="1"/>
    <xf numFmtId="4" fontId="4" fillId="0" borderId="0" xfId="2" applyNumberFormat="1" applyFont="1"/>
    <xf numFmtId="4" fontId="4" fillId="0" borderId="2" xfId="2" applyNumberFormat="1" applyFont="1" applyBorder="1"/>
    <xf numFmtId="4" fontId="4" fillId="0" borderId="2" xfId="2" applyNumberFormat="1" applyFont="1" applyFill="1" applyBorder="1"/>
    <xf numFmtId="4" fontId="6" fillId="2" borderId="1" xfId="1" applyNumberFormat="1" applyFont="1" applyFill="1" applyBorder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  <xf numFmtId="0" fontId="6" fillId="2" borderId="0" xfId="1" applyNumberFormat="1" applyFont="1" applyFill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1" fontId="6" fillId="0" borderId="2" xfId="1" applyNumberFormat="1" applyFont="1" applyBorder="1" applyAlignment="1">
      <alignment horizontal="right"/>
    </xf>
    <xf numFmtId="4" fontId="6" fillId="0" borderId="2" xfId="1" applyNumberFormat="1" applyFont="1" applyBorder="1" applyAlignment="1">
      <alignment horizontal="right"/>
    </xf>
    <xf numFmtId="4" fontId="7" fillId="0" borderId="2" xfId="1" applyNumberFormat="1" applyFont="1" applyBorder="1" applyAlignment="1">
      <alignment horizontal="right"/>
    </xf>
    <xf numFmtId="4" fontId="7" fillId="0" borderId="6" xfId="1" applyNumberFormat="1" applyFont="1" applyBorder="1" applyAlignment="1">
      <alignment horizontal="right"/>
    </xf>
    <xf numFmtId="164" fontId="6" fillId="0" borderId="2" xfId="1" applyNumberFormat="1" applyFont="1" applyBorder="1" applyAlignment="1">
      <alignment horizontal="right"/>
    </xf>
    <xf numFmtId="0" fontId="6" fillId="0" borderId="2" xfId="1" applyNumberFormat="1" applyFont="1" applyBorder="1" applyAlignment="1">
      <alignment horizontal="right"/>
    </xf>
    <xf numFmtId="164" fontId="7" fillId="0" borderId="2" xfId="1" applyNumberFormat="1" applyFont="1" applyBorder="1" applyAlignment="1">
      <alignment horizontal="right"/>
    </xf>
    <xf numFmtId="0" fontId="7" fillId="0" borderId="2" xfId="1" applyNumberFormat="1" applyFont="1" applyBorder="1" applyAlignment="1">
      <alignment horizontal="right"/>
    </xf>
    <xf numFmtId="0" fontId="6" fillId="0" borderId="0" xfId="1" applyFont="1" applyBorder="1" applyAlignment="1">
      <alignment horizontal="left"/>
    </xf>
    <xf numFmtId="0" fontId="6" fillId="0" borderId="0" xfId="1" applyNumberFormat="1" applyFont="1" applyBorder="1" applyAlignment="1">
      <alignment horizontal="right"/>
    </xf>
    <xf numFmtId="0" fontId="3" fillId="0" borderId="3" xfId="2" applyFont="1" applyBorder="1" applyAlignment="1"/>
    <xf numFmtId="0" fontId="4" fillId="0" borderId="4" xfId="0" applyFont="1" applyBorder="1" applyAlignment="1"/>
    <xf numFmtId="0" fontId="4" fillId="0" borderId="5" xfId="0" applyFont="1" applyBorder="1" applyAlignment="1"/>
    <xf numFmtId="0" fontId="3" fillId="0" borderId="2" xfId="2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3" fillId="0" borderId="0" xfId="2" applyFont="1" applyAlignment="1">
      <alignment wrapText="1"/>
    </xf>
    <xf numFmtId="0" fontId="4" fillId="0" borderId="0" xfId="0" applyFont="1" applyAlignment="1">
      <alignment wrapText="1"/>
    </xf>
    <xf numFmtId="0" fontId="4" fillId="0" borderId="3" xfId="2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3" fillId="0" borderId="3" xfId="2" applyFont="1" applyFill="1" applyBorder="1" applyAlignment="1"/>
    <xf numFmtId="0" fontId="4" fillId="0" borderId="2" xfId="2" applyFont="1" applyBorder="1" applyAlignment="1">
      <alignment wrapText="1"/>
    </xf>
    <xf numFmtId="0" fontId="6" fillId="0" borderId="2" xfId="1" applyNumberFormat="1" applyFont="1" applyBorder="1" applyAlignment="1">
      <alignment horizontal="left" wrapText="1"/>
    </xf>
    <xf numFmtId="0" fontId="6" fillId="0" borderId="3" xfId="1" applyNumberFormat="1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7" fillId="0" borderId="0" xfId="1" applyFont="1" applyAlignment="1">
      <alignment horizontal="left"/>
    </xf>
    <xf numFmtId="0" fontId="6" fillId="0" borderId="4" xfId="1" applyNumberFormat="1" applyFont="1" applyBorder="1" applyAlignment="1">
      <alignment horizontal="left" wrapText="1"/>
    </xf>
    <xf numFmtId="0" fontId="6" fillId="0" borderId="5" xfId="1" applyNumberFormat="1" applyFont="1" applyBorder="1" applyAlignment="1">
      <alignment horizontal="left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/>
    </xf>
    <xf numFmtId="0" fontId="7" fillId="0" borderId="2" xfId="1" applyFont="1" applyBorder="1" applyAlignment="1">
      <alignment horizontal="left"/>
    </xf>
    <xf numFmtId="0" fontId="6" fillId="2" borderId="0" xfId="1" applyNumberFormat="1" applyFont="1" applyFill="1" applyAlignment="1">
      <alignment horizontal="center"/>
    </xf>
    <xf numFmtId="0" fontId="5" fillId="0" borderId="0" xfId="1" applyNumberFormat="1" applyFont="1" applyAlignment="1">
      <alignment horizontal="center" vertical="center"/>
    </xf>
    <xf numFmtId="0" fontId="6" fillId="2" borderId="0" xfId="1" applyNumberFormat="1" applyFont="1" applyFill="1" applyAlignment="1">
      <alignment horizontal="center" vertical="center" wrapText="1"/>
    </xf>
    <xf numFmtId="0" fontId="6" fillId="2" borderId="0" xfId="1" applyNumberFormat="1" applyFont="1" applyFill="1" applyAlignment="1">
      <alignment horizontal="left" vertical="center" wrapText="1"/>
    </xf>
  </cellXfs>
  <cellStyles count="3">
    <cellStyle name="Звичайний" xfId="0" builtinId="0"/>
    <cellStyle name="Звичайний 2" xfId="2" xr:uid="{B6F88D38-E28C-4321-8379-90184066D71A}"/>
    <cellStyle name="Обычный_Лист1" xfId="1" xr:uid="{E7E1CC0E-6470-48C8-9E61-48169E5513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01766-F585-4E57-A29B-13F47A65DC4A}">
  <dimension ref="A2:I40"/>
  <sheetViews>
    <sheetView tabSelected="1" topLeftCell="A13" workbookViewId="0">
      <selection activeCell="G18" sqref="G18"/>
    </sheetView>
  </sheetViews>
  <sheetFormatPr defaultRowHeight="15" x14ac:dyDescent="0.25"/>
  <cols>
    <col min="1" max="1" width="6.5703125" style="1" customWidth="1"/>
    <col min="2" max="2" width="9.140625" style="1"/>
    <col min="3" max="3" width="11.7109375" style="1" customWidth="1"/>
    <col min="4" max="4" width="15.140625" style="1" customWidth="1"/>
    <col min="5" max="5" width="13.28515625" style="1" customWidth="1"/>
    <col min="6" max="6" width="11.85546875" style="1" customWidth="1"/>
    <col min="7" max="7" width="15.5703125" style="1" customWidth="1"/>
    <col min="8" max="9" width="10" style="1" bestFit="1" customWidth="1"/>
    <col min="10" max="16384" width="9.140625" style="1"/>
  </cols>
  <sheetData>
    <row r="2" spans="1:7" ht="15.75" x14ac:dyDescent="0.25">
      <c r="A2" s="50" t="s">
        <v>0</v>
      </c>
      <c r="B2" s="50"/>
      <c r="C2" s="50"/>
      <c r="D2" s="50"/>
      <c r="E2" s="50"/>
      <c r="F2" s="50"/>
      <c r="G2" s="50"/>
    </row>
    <row r="3" spans="1:7" ht="15.75" x14ac:dyDescent="0.25">
      <c r="A3" s="50" t="s">
        <v>24</v>
      </c>
      <c r="B3" s="50"/>
      <c r="C3" s="50"/>
      <c r="D3" s="50"/>
      <c r="E3" s="50"/>
      <c r="F3" s="50"/>
      <c r="G3" s="50"/>
    </row>
    <row r="4" spans="1:7" x14ac:dyDescent="0.25">
      <c r="A4" s="51" t="s">
        <v>1</v>
      </c>
      <c r="B4" s="51"/>
      <c r="C4" s="12">
        <v>8425.2999999999993</v>
      </c>
      <c r="D4" s="52" t="s">
        <v>2</v>
      </c>
      <c r="E4" s="52"/>
      <c r="F4" s="52"/>
      <c r="G4" s="13"/>
    </row>
    <row r="5" spans="1:7" x14ac:dyDescent="0.25">
      <c r="A5" s="14"/>
      <c r="B5" s="14"/>
      <c r="C5" s="14"/>
      <c r="D5" s="52"/>
      <c r="E5" s="52"/>
      <c r="F5" s="52"/>
      <c r="G5" s="13"/>
    </row>
    <row r="6" spans="1:7" x14ac:dyDescent="0.25">
      <c r="A6" s="51"/>
      <c r="B6" s="51"/>
      <c r="C6" s="15"/>
      <c r="D6" s="14"/>
      <c r="E6" s="14"/>
      <c r="F6" s="14"/>
      <c r="G6" s="14"/>
    </row>
    <row r="7" spans="1:7" ht="45" x14ac:dyDescent="0.25">
      <c r="A7" s="46" t="s">
        <v>3</v>
      </c>
      <c r="B7" s="46"/>
      <c r="C7" s="16" t="s">
        <v>4</v>
      </c>
      <c r="D7" s="16" t="s">
        <v>5</v>
      </c>
      <c r="E7" s="16" t="s">
        <v>6</v>
      </c>
      <c r="F7" s="16" t="s">
        <v>7</v>
      </c>
      <c r="G7" s="16" t="s">
        <v>8</v>
      </c>
    </row>
    <row r="8" spans="1:7" x14ac:dyDescent="0.25">
      <c r="A8" s="47" t="s">
        <v>9</v>
      </c>
      <c r="B8" s="47"/>
      <c r="C8" s="18">
        <v>143295.32</v>
      </c>
      <c r="D8" s="18">
        <v>1169442.58</v>
      </c>
      <c r="E8" s="18">
        <v>1171658.76</v>
      </c>
      <c r="F8" s="21">
        <f>E8/D8</f>
        <v>1.0018950738051629</v>
      </c>
      <c r="G8" s="22">
        <f>C8+D8-E8</f>
        <v>141079.14000000013</v>
      </c>
    </row>
    <row r="9" spans="1:7" ht="19.5" customHeight="1" x14ac:dyDescent="0.25">
      <c r="A9" s="48" t="s">
        <v>10</v>
      </c>
      <c r="B9" s="48"/>
      <c r="C9" s="19"/>
      <c r="D9" s="19"/>
      <c r="E9" s="19"/>
      <c r="F9" s="23"/>
      <c r="G9" s="24">
        <f>C9+D9-E9</f>
        <v>0</v>
      </c>
    </row>
    <row r="10" spans="1:7" x14ac:dyDescent="0.25">
      <c r="A10" s="25"/>
      <c r="B10" s="25"/>
      <c r="C10" s="26"/>
      <c r="D10" s="26"/>
      <c r="E10" s="26"/>
      <c r="F10" s="26"/>
      <c r="G10" s="26"/>
    </row>
    <row r="11" spans="1:7" x14ac:dyDescent="0.25">
      <c r="A11" s="49" t="s">
        <v>11</v>
      </c>
      <c r="B11" s="49"/>
      <c r="C11" s="49"/>
      <c r="D11" s="49"/>
      <c r="E11" s="49"/>
      <c r="F11" s="49"/>
      <c r="G11" s="49"/>
    </row>
    <row r="12" spans="1:7" ht="15" customHeight="1" x14ac:dyDescent="0.25">
      <c r="A12" s="16" t="s">
        <v>3</v>
      </c>
      <c r="B12" s="46" t="s">
        <v>12</v>
      </c>
      <c r="C12" s="46"/>
      <c r="D12" s="46"/>
      <c r="E12" s="46"/>
      <c r="F12" s="46"/>
      <c r="G12" s="16"/>
    </row>
    <row r="13" spans="1:7" x14ac:dyDescent="0.25">
      <c r="A13" s="17">
        <v>1</v>
      </c>
      <c r="B13" s="39" t="s">
        <v>13</v>
      </c>
      <c r="C13" s="39"/>
      <c r="D13" s="39"/>
      <c r="E13" s="39"/>
      <c r="F13" s="39"/>
      <c r="G13" s="18">
        <v>111708.9</v>
      </c>
    </row>
    <row r="14" spans="1:7" x14ac:dyDescent="0.25">
      <c r="A14" s="17">
        <v>2</v>
      </c>
      <c r="B14" s="39" t="s">
        <v>14</v>
      </c>
      <c r="C14" s="39"/>
      <c r="D14" s="39"/>
      <c r="E14" s="39"/>
      <c r="F14" s="39"/>
      <c r="G14" s="18">
        <v>8887.52</v>
      </c>
    </row>
    <row r="15" spans="1:7" x14ac:dyDescent="0.25">
      <c r="A15" s="17">
        <v>3</v>
      </c>
      <c r="B15" s="39" t="s">
        <v>15</v>
      </c>
      <c r="C15" s="39"/>
      <c r="D15" s="39"/>
      <c r="E15" s="39"/>
      <c r="F15" s="39"/>
      <c r="G15" s="18">
        <v>105025.75</v>
      </c>
    </row>
    <row r="16" spans="1:7" x14ac:dyDescent="0.25">
      <c r="A16" s="17">
        <v>4</v>
      </c>
      <c r="B16" s="39" t="s">
        <v>33</v>
      </c>
      <c r="C16" s="39"/>
      <c r="D16" s="39"/>
      <c r="E16" s="39"/>
      <c r="F16" s="39"/>
      <c r="G16" s="18">
        <v>34786.239999999998</v>
      </c>
    </row>
    <row r="17" spans="1:9" x14ac:dyDescent="0.25">
      <c r="A17" s="17">
        <v>5</v>
      </c>
      <c r="B17" s="39" t="s">
        <v>16</v>
      </c>
      <c r="C17" s="39"/>
      <c r="D17" s="39"/>
      <c r="E17" s="39"/>
      <c r="F17" s="39"/>
      <c r="G17" s="18">
        <v>169219.65</v>
      </c>
    </row>
    <row r="18" spans="1:9" ht="24.75" customHeight="1" x14ac:dyDescent="0.25">
      <c r="A18" s="17">
        <v>6</v>
      </c>
      <c r="B18" s="40" t="s">
        <v>17</v>
      </c>
      <c r="C18" s="44"/>
      <c r="D18" s="44"/>
      <c r="E18" s="44"/>
      <c r="F18" s="45"/>
      <c r="G18" s="18">
        <v>10866.11</v>
      </c>
    </row>
    <row r="19" spans="1:9" x14ac:dyDescent="0.25">
      <c r="A19" s="17">
        <v>7</v>
      </c>
      <c r="B19" s="39" t="s">
        <v>18</v>
      </c>
      <c r="C19" s="39"/>
      <c r="D19" s="39"/>
      <c r="E19" s="39"/>
      <c r="F19" s="39"/>
      <c r="G19" s="18">
        <v>37015.89</v>
      </c>
    </row>
    <row r="20" spans="1:9" x14ac:dyDescent="0.25">
      <c r="A20" s="17">
        <v>8</v>
      </c>
      <c r="B20" s="39" t="s">
        <v>19</v>
      </c>
      <c r="C20" s="39"/>
      <c r="D20" s="39"/>
      <c r="E20" s="39"/>
      <c r="F20" s="39"/>
      <c r="G20" s="18">
        <v>51079.68</v>
      </c>
    </row>
    <row r="21" spans="1:9" x14ac:dyDescent="0.25">
      <c r="A21" s="17">
        <v>9</v>
      </c>
      <c r="B21" s="40" t="s">
        <v>20</v>
      </c>
      <c r="C21" s="41"/>
      <c r="D21" s="41"/>
      <c r="E21" s="41"/>
      <c r="F21" s="42"/>
      <c r="G21" s="19">
        <v>110407.57</v>
      </c>
    </row>
    <row r="22" spans="1:9" x14ac:dyDescent="0.25">
      <c r="A22" s="17">
        <v>10</v>
      </c>
      <c r="B22" s="40" t="s">
        <v>21</v>
      </c>
      <c r="C22" s="41"/>
      <c r="D22" s="41"/>
      <c r="E22" s="41"/>
      <c r="F22" s="42"/>
      <c r="G22" s="19">
        <v>402672.86</v>
      </c>
    </row>
    <row r="23" spans="1:9" x14ac:dyDescent="0.25">
      <c r="A23" s="17">
        <v>11</v>
      </c>
      <c r="B23" s="39" t="s">
        <v>22</v>
      </c>
      <c r="C23" s="39"/>
      <c r="D23" s="39"/>
      <c r="E23" s="39"/>
      <c r="F23" s="39"/>
      <c r="G23" s="18">
        <f>(E8-G24-G21-G22)*10%</f>
        <v>58827.880439999994</v>
      </c>
      <c r="H23" s="2"/>
    </row>
    <row r="24" spans="1:9" x14ac:dyDescent="0.25">
      <c r="A24" s="17">
        <v>12</v>
      </c>
      <c r="B24" s="39" t="s">
        <v>34</v>
      </c>
      <c r="C24" s="39"/>
      <c r="D24" s="39"/>
      <c r="E24" s="39"/>
      <c r="F24" s="39"/>
      <c r="G24" s="18">
        <f>E8*6%</f>
        <v>70299.525599999994</v>
      </c>
      <c r="H24" s="2"/>
    </row>
    <row r="25" spans="1:9" x14ac:dyDescent="0.25">
      <c r="A25" s="43" t="s">
        <v>23</v>
      </c>
      <c r="B25" s="43"/>
      <c r="C25" s="43"/>
      <c r="D25" s="43"/>
      <c r="E25" s="43"/>
      <c r="F25" s="43"/>
      <c r="G25" s="20">
        <f>SUM(G13:G24)</f>
        <v>1170797.5760400002</v>
      </c>
      <c r="I25" s="2"/>
    </row>
    <row r="26" spans="1:9" x14ac:dyDescent="0.25">
      <c r="A26" s="5"/>
      <c r="B26" s="5"/>
      <c r="C26" s="5"/>
      <c r="D26" s="5"/>
      <c r="E26" s="5"/>
      <c r="F26" s="5"/>
      <c r="G26" s="5"/>
      <c r="I26" s="2"/>
    </row>
    <row r="27" spans="1:9" x14ac:dyDescent="0.25">
      <c r="A27" s="3" t="s">
        <v>20</v>
      </c>
      <c r="B27" s="3"/>
      <c r="C27" s="3"/>
      <c r="D27" s="3"/>
      <c r="E27" s="3"/>
      <c r="F27" s="3"/>
      <c r="G27" s="3"/>
    </row>
    <row r="28" spans="1:9" x14ac:dyDescent="0.25">
      <c r="A28" s="3"/>
      <c r="B28" s="3"/>
      <c r="C28" s="3"/>
      <c r="D28" s="3"/>
      <c r="E28" s="3"/>
      <c r="F28" s="3"/>
      <c r="G28" s="3"/>
    </row>
    <row r="29" spans="1:9" x14ac:dyDescent="0.25">
      <c r="A29" s="3"/>
      <c r="B29" s="37" t="s">
        <v>25</v>
      </c>
      <c r="C29" s="28"/>
      <c r="D29" s="28"/>
      <c r="E29" s="28"/>
      <c r="F29" s="29"/>
      <c r="G29" s="4">
        <v>2367.85</v>
      </c>
    </row>
    <row r="30" spans="1:9" x14ac:dyDescent="0.25">
      <c r="A30" s="5"/>
      <c r="B30" s="27" t="s">
        <v>26</v>
      </c>
      <c r="C30" s="28"/>
      <c r="D30" s="28"/>
      <c r="E30" s="28"/>
      <c r="F30" s="29"/>
      <c r="G30" s="6"/>
    </row>
    <row r="31" spans="1:9" x14ac:dyDescent="0.25">
      <c r="A31" s="5"/>
      <c r="B31" s="30" t="s">
        <v>27</v>
      </c>
      <c r="C31" s="31"/>
      <c r="D31" s="31"/>
      <c r="E31" s="31"/>
      <c r="F31" s="31"/>
      <c r="G31" s="6">
        <v>110407.57</v>
      </c>
    </row>
    <row r="32" spans="1:9" ht="28.5" customHeight="1" x14ac:dyDescent="0.25">
      <c r="A32" s="5"/>
      <c r="B32" s="30" t="s">
        <v>30</v>
      </c>
      <c r="C32" s="31"/>
      <c r="D32" s="31"/>
      <c r="E32" s="31"/>
      <c r="F32" s="31"/>
      <c r="G32" s="6">
        <v>402672.86</v>
      </c>
    </row>
    <row r="33" spans="1:7" x14ac:dyDescent="0.25">
      <c r="A33" s="5"/>
      <c r="B33" s="32"/>
      <c r="C33" s="33"/>
      <c r="D33" s="33"/>
      <c r="E33" s="33"/>
      <c r="F33" s="33"/>
      <c r="G33" s="7"/>
    </row>
    <row r="34" spans="1:7" x14ac:dyDescent="0.25">
      <c r="A34" s="5"/>
      <c r="B34" s="8" t="s">
        <v>28</v>
      </c>
      <c r="C34" s="5"/>
      <c r="D34" s="5"/>
      <c r="E34" s="5"/>
      <c r="F34" s="5"/>
      <c r="G34" s="9"/>
    </row>
    <row r="35" spans="1:7" x14ac:dyDescent="0.25">
      <c r="A35" s="5"/>
      <c r="B35" s="34" t="s">
        <v>29</v>
      </c>
      <c r="C35" s="35"/>
      <c r="D35" s="35"/>
      <c r="E35" s="35"/>
      <c r="F35" s="36"/>
      <c r="G35" s="10">
        <v>22500</v>
      </c>
    </row>
    <row r="36" spans="1:7" x14ac:dyDescent="0.25">
      <c r="A36" s="5"/>
      <c r="B36" s="38" t="s">
        <v>35</v>
      </c>
      <c r="C36" s="31"/>
      <c r="D36" s="31"/>
      <c r="E36" s="31"/>
      <c r="F36" s="31"/>
      <c r="G36" s="11">
        <v>100000</v>
      </c>
    </row>
    <row r="37" spans="1:7" ht="27.75" customHeight="1" x14ac:dyDescent="0.25">
      <c r="A37" s="5"/>
      <c r="B37" s="38" t="s">
        <v>32</v>
      </c>
      <c r="C37" s="31"/>
      <c r="D37" s="31"/>
      <c r="E37" s="31"/>
      <c r="F37" s="31"/>
      <c r="G37" s="11">
        <v>346053.76</v>
      </c>
    </row>
    <row r="38" spans="1:7" x14ac:dyDescent="0.25">
      <c r="A38" s="5"/>
      <c r="B38" s="5"/>
      <c r="C38" s="5"/>
      <c r="D38" s="5"/>
      <c r="E38" s="5"/>
      <c r="F38" s="5"/>
      <c r="G38" s="7">
        <f>SUM(G35:G37)</f>
        <v>468553.76</v>
      </c>
    </row>
    <row r="39" spans="1:7" ht="19.5" customHeight="1" x14ac:dyDescent="0.25">
      <c r="A39" s="5"/>
      <c r="B39" s="27" t="s">
        <v>31</v>
      </c>
      <c r="C39" s="28"/>
      <c r="D39" s="28"/>
      <c r="E39" s="28"/>
      <c r="F39" s="29"/>
      <c r="G39" s="6">
        <f>G29+G31+G32-G38</f>
        <v>46894.520000000019</v>
      </c>
    </row>
    <row r="40" spans="1:7" x14ac:dyDescent="0.25">
      <c r="G40" s="2"/>
    </row>
  </sheetData>
  <mergeCells count="33">
    <mergeCell ref="A6:B6"/>
    <mergeCell ref="A2:G2"/>
    <mergeCell ref="A3:G3"/>
    <mergeCell ref="A4:B4"/>
    <mergeCell ref="D4:F4"/>
    <mergeCell ref="D5:F5"/>
    <mergeCell ref="B19:F19"/>
    <mergeCell ref="A7:B7"/>
    <mergeCell ref="A8:B8"/>
    <mergeCell ref="A9:B9"/>
    <mergeCell ref="A11:G11"/>
    <mergeCell ref="B12:F12"/>
    <mergeCell ref="B13:F13"/>
    <mergeCell ref="B14:F14"/>
    <mergeCell ref="B15:F15"/>
    <mergeCell ref="B16:F16"/>
    <mergeCell ref="B17:F17"/>
    <mergeCell ref="B18:F18"/>
    <mergeCell ref="B29:F29"/>
    <mergeCell ref="B30:F30"/>
    <mergeCell ref="B36:F36"/>
    <mergeCell ref="B37:F37"/>
    <mergeCell ref="B20:F20"/>
    <mergeCell ref="B21:F21"/>
    <mergeCell ref="B22:F22"/>
    <mergeCell ref="B23:F23"/>
    <mergeCell ref="B24:F24"/>
    <mergeCell ref="A25:F25"/>
    <mergeCell ref="B39:F39"/>
    <mergeCell ref="B31:F31"/>
    <mergeCell ref="B32:F32"/>
    <mergeCell ref="B33:F33"/>
    <mergeCell ref="B35:F35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2026-02-26T11:08:27Z</dcterms:modified>
</cp:coreProperties>
</file>