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EC9A4136-1CDA-4DC7-BF92-ABD028B86D17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5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2" l="1"/>
  <c r="G29" i="2" l="1"/>
  <c r="G46" i="2" l="1"/>
  <c r="G48" i="2" l="1"/>
  <c r="E13" i="2" l="1"/>
  <c r="D13" i="2"/>
  <c r="C13" i="2"/>
  <c r="G11" i="2"/>
  <c r="G13" i="2" s="1"/>
  <c r="F11" i="2"/>
  <c r="G30" i="2" l="1"/>
</calcChain>
</file>

<file path=xl/sharedStrings.xml><?xml version="1.0" encoding="utf-8"?>
<sst xmlns="http://schemas.openxmlformats.org/spreadsheetml/2006/main" count="46" uniqueCount="45">
  <si>
    <t xml:space="preserve">Звіт </t>
  </si>
  <si>
    <t>про використання коштів</t>
  </si>
  <si>
    <t>житловому будинку за адресою</t>
  </si>
  <si>
    <t>Захисників Вітчизни, 12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</si>
  <si>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</si>
  <si>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</si>
  <si>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</si>
  <si>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</si>
  <si>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</si>
  <si>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</si>
  <si>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сплати</t>
  </si>
  <si>
    <t>Борг на кінець місяця (грн.)</t>
  </si>
  <si>
    <t>Населення</t>
  </si>
  <si>
    <t>ВСЬОГО</t>
  </si>
  <si>
    <t>Використання коштів та виконані роботи по житловому будинку</t>
  </si>
  <si>
    <t>Стаття тарифа згідно Постанови КМ України</t>
  </si>
  <si>
    <t>Прибирання прибудинкової території</t>
  </si>
  <si>
    <t>Прибирання снігу, опалого листя, придбання піщано-соляної суміші</t>
  </si>
  <si>
    <t>Прибирання МЗК</t>
  </si>
  <si>
    <t xml:space="preserve">Обслуговування систем диспетчеризації </t>
  </si>
  <si>
    <t>ТО внутр.буд.систем</t>
  </si>
  <si>
    <t>Поточний ремонт конструктивних елементів, внутрішньобудинкових систем</t>
  </si>
  <si>
    <t>ТО ліфтів</t>
  </si>
  <si>
    <t>Придбання е/е для освітлення МЗК</t>
  </si>
  <si>
    <t>утримання паркінгу та консьєржа</t>
  </si>
  <si>
    <t>Накопичувальний рахунок на потреби будинку</t>
  </si>
  <si>
    <t>Винагорода управителю</t>
  </si>
  <si>
    <t>Всього</t>
  </si>
  <si>
    <t>з 01.01.2025 по 31.12.2025</t>
  </si>
  <si>
    <t>Витрати у 2025 році:</t>
  </si>
  <si>
    <t>Станом на 01.01.2025 на резервному рахунку коштів</t>
  </si>
  <si>
    <t>зварювальні роботи (1,2 виїзди з паркінга, сміттєвий майданчик))</t>
  </si>
  <si>
    <t>ФОП Каранчук (ремонт домофонів, входи у паркінг)</t>
  </si>
  <si>
    <t>обладнання диспетчеризації ліфтів</t>
  </si>
  <si>
    <t>Влаштування плитки в 2 підїзд</t>
  </si>
  <si>
    <t>обслуговування відеонагляду</t>
  </si>
  <si>
    <t>фарбув.лавок і огорожі дит.майд, заміна ламп у 2 підїзді</t>
  </si>
  <si>
    <t>ремонт покрівлі</t>
  </si>
  <si>
    <t>зварювальні роботи (поручні при вході - 1,5 підїзди)</t>
  </si>
  <si>
    <t>Залишок коштів на 31.12.2025</t>
  </si>
  <si>
    <t>Надійшло коштів на резервний рахунок у 2025 році</t>
  </si>
  <si>
    <t>Податки</t>
  </si>
  <si>
    <t>зварювальні роботи (ворота біля сміттєвого майданчика)</t>
  </si>
  <si>
    <t xml:space="preserve">обслуговування генератора </t>
  </si>
  <si>
    <t>Підготовка обладнання котельні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</si>
</sst>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b/>
      <sz val="11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53">
    <xf numFmtId="0" fontId="0" fillId="0" borderId="0" xfId="0"/>
    <xf numFmtId="0" fontId="3" fillId="0" borderId="0" xfId="2"/>
    <xf numFmtId="0" fontId="7" fillId="0" borderId="0" xfId="1" applyFont="1" applyBorder="1" applyAlignment="1">
      <alignment horizontal="left"/>
    </xf>
    <xf numFmtId="0" fontId="7" fillId="0" borderId="0" xfId="1" applyNumberFormat="1" applyFont="1" applyBorder="1" applyAlignment="1">
      <alignment horizontal="right"/>
    </xf>
    <xf numFmtId="1" fontId="8" fillId="0" borderId="2" xfId="1" applyNumberFormat="1" applyFont="1" applyBorder="1" applyAlignment="1">
      <alignment horizontal="right"/>
    </xf>
    <xf numFmtId="4" fontId="8" fillId="0" borderId="2" xfId="1" applyNumberFormat="1" applyFont="1" applyBorder="1" applyAlignment="1">
      <alignment horizontal="right"/>
    </xf>
    <xf numFmtId="2" fontId="8" fillId="0" borderId="2" xfId="1" applyNumberFormat="1" applyFont="1" applyBorder="1" applyAlignment="1">
      <alignment horizontal="right"/>
    </xf>
    <xf numFmtId="2" fontId="8" fillId="0" borderId="2" xfId="1" applyNumberFormat="1" applyFont="1" applyFill="1" applyBorder="1" applyAlignment="1">
      <alignment horizontal="right"/>
    </xf>
    <xf numFmtId="4" fontId="9" fillId="0" borderId="6" xfId="1" applyNumberFormat="1" applyFont="1" applyBorder="1" applyAlignment="1">
      <alignment horizontal="right"/>
    </xf>
    <xf numFmtId="0" fontId="9" fillId="0" borderId="0" xfId="1" applyFont="1" applyAlignment="1">
      <alignment horizontal="left"/>
    </xf>
    <xf numFmtId="4" fontId="9" fillId="0" borderId="0" xfId="1" applyNumberFormat="1" applyFont="1" applyBorder="1" applyAlignment="1">
      <alignment horizontal="right"/>
    </xf>
    <xf numFmtId="0" fontId="4" fillId="0" borderId="0" xfId="2" applyFont="1"/>
    <xf numFmtId="0" fontId="4" fillId="0" borderId="0" xfId="2" applyFont="1" applyFill="1"/>
    <xf numFmtId="4" fontId="4" fillId="0" borderId="0" xfId="2" applyNumberFormat="1" applyFont="1" applyFill="1"/>
    <xf numFmtId="0" fontId="3" fillId="0" borderId="2" xfId="2" applyBorder="1"/>
    <xf numFmtId="4" fontId="3" fillId="0" borderId="2" xfId="2" applyNumberFormat="1" applyBorder="1"/>
    <xf numFmtId="4" fontId="4" fillId="0" borderId="0" xfId="2" applyNumberFormat="1" applyFont="1"/>
    <xf numFmtId="4" fontId="3" fillId="0" borderId="2" xfId="2" applyNumberFormat="1" applyFont="1" applyBorder="1"/>
    <xf numFmtId="0" fontId="8" fillId="2" borderId="2" xfId="1" applyNumberFormat="1" applyFont="1" applyFill="1" applyBorder="1" applyAlignment="1">
      <alignment horizontal="center" vertical="center" wrapText="1"/>
    </xf>
    <xf numFmtId="0" fontId="2" fillId="0" borderId="0" xfId="2" applyFont="1"/>
    <xf numFmtId="4" fontId="8" fillId="0" borderId="2" xfId="1" applyNumberFormat="1" applyFont="1" applyFill="1" applyBorder="1" applyAlignment="1">
      <alignment horizontal="right"/>
    </xf>
    <xf numFmtId="4" fontId="8" fillId="2" borderId="1" xfId="1" applyNumberFormat="1" applyFont="1" applyFill="1" applyBorder="1" applyAlignment="1">
      <alignment horizontal="center" vertical="center" wrapText="1"/>
    </xf>
    <xf numFmtId="0" fontId="8" fillId="2" borderId="0" xfId="1" applyNumberFormat="1" applyFont="1" applyFill="1" applyAlignment="1">
      <alignment horizontal="left" vertical="center" wrapText="1"/>
    </xf>
    <xf numFmtId="0" fontId="8" fillId="2" borderId="0" xfId="1" applyNumberFormat="1" applyFont="1" applyFill="1" applyAlignment="1">
      <alignment horizontal="center" vertical="center" wrapText="1"/>
    </xf>
    <xf numFmtId="0" fontId="8" fillId="2" borderId="1" xfId="1" applyNumberFormat="1" applyFont="1" applyFill="1" applyBorder="1" applyAlignment="1">
      <alignment horizontal="center" vertical="center" wrapText="1"/>
    </xf>
    <xf numFmtId="164" fontId="8" fillId="0" borderId="2" xfId="1" applyNumberFormat="1" applyFont="1" applyFill="1" applyBorder="1" applyAlignment="1">
      <alignment horizontal="right"/>
    </xf>
    <xf numFmtId="0" fontId="8" fillId="0" borderId="2" xfId="1" applyNumberFormat="1" applyFont="1" applyBorder="1" applyAlignment="1">
      <alignment horizontal="right"/>
    </xf>
    <xf numFmtId="9" fontId="8" fillId="0" borderId="2" xfId="1" applyNumberFormat="1" applyFont="1" applyBorder="1" applyAlignment="1">
      <alignment horizontal="right"/>
    </xf>
    <xf numFmtId="0" fontId="9" fillId="0" borderId="2" xfId="1" applyNumberFormat="1" applyFont="1" applyBorder="1" applyAlignment="1">
      <alignment horizontal="right"/>
    </xf>
    <xf numFmtId="0" fontId="9" fillId="0" borderId="0" xfId="1" applyFont="1" applyBorder="1" applyAlignment="1">
      <alignment horizontal="left"/>
    </xf>
    <xf numFmtId="0" fontId="9" fillId="0" borderId="0" xfId="1" applyNumberFormat="1" applyFont="1" applyBorder="1" applyAlignment="1">
      <alignment horizontal="right"/>
    </xf>
    <xf numFmtId="0" fontId="3" fillId="0" borderId="3" xfId="2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3" fillId="0" borderId="3" xfId="2" applyFont="1" applyBorder="1" applyAlignment="1">
      <alignment wrapText="1"/>
    </xf>
    <xf numFmtId="0" fontId="0" fillId="0" borderId="3" xfId="0" applyFill="1" applyBorder="1" applyAlignment="1">
      <alignment wrapText="1"/>
    </xf>
    <xf numFmtId="0" fontId="8" fillId="0" borderId="2" xfId="1" applyNumberFormat="1" applyFont="1" applyBorder="1" applyAlignment="1">
      <alignment horizontal="left" wrapText="1"/>
    </xf>
    <xf numFmtId="0" fontId="9" fillId="0" borderId="0" xfId="1" applyFont="1" applyAlignment="1">
      <alignment horizontal="left"/>
    </xf>
    <xf numFmtId="0" fontId="8" fillId="0" borderId="3" xfId="1" applyNumberFormat="1" applyFont="1" applyFill="1" applyBorder="1" applyAlignment="1">
      <alignment horizontal="left" wrapText="1"/>
    </xf>
    <xf numFmtId="0" fontId="10" fillId="0" borderId="4" xfId="0" applyFont="1" applyBorder="1" applyAlignment="1">
      <alignment horizontal="left" wrapText="1"/>
    </xf>
    <xf numFmtId="0" fontId="10" fillId="0" borderId="5" xfId="0" applyFont="1" applyBorder="1" applyAlignment="1">
      <alignment horizontal="left" wrapText="1"/>
    </xf>
    <xf numFmtId="0" fontId="8" fillId="2" borderId="0" xfId="1" applyNumberFormat="1" applyFont="1" applyFill="1" applyAlignment="1">
      <alignment horizontal="center"/>
    </xf>
    <xf numFmtId="0" fontId="8" fillId="2" borderId="2" xfId="1" applyNumberFormat="1" applyFont="1" applyFill="1" applyBorder="1" applyAlignment="1">
      <alignment horizontal="center" vertical="center" wrapText="1"/>
    </xf>
    <xf numFmtId="0" fontId="8" fillId="0" borderId="2" xfId="1" applyNumberFormat="1" applyFont="1" applyFill="1" applyBorder="1" applyAlignment="1">
      <alignment horizontal="left" wrapText="1"/>
    </xf>
    <xf numFmtId="0" fontId="9" fillId="0" borderId="2" xfId="1" applyFont="1" applyBorder="1" applyAlignment="1">
      <alignment horizontal="left"/>
    </xf>
    <xf numFmtId="0" fontId="6" fillId="0" borderId="0" xfId="1" applyNumberFormat="1" applyFont="1" applyAlignment="1">
      <alignment horizontal="center" wrapText="1"/>
    </xf>
    <xf numFmtId="0" fontId="6" fillId="0" borderId="0" xfId="1" applyNumberFormat="1" applyFont="1" applyAlignment="1">
      <alignment horizontal="center" vertical="center"/>
    </xf>
    <xf numFmtId="0" fontId="11" fillId="0" borderId="0" xfId="1" applyNumberFormat="1" applyFont="1" applyAlignment="1">
      <alignment horizontal="center" vertical="center"/>
    </xf>
    <xf numFmtId="0" fontId="8" fillId="2" borderId="0" xfId="1" applyNumberFormat="1" applyFont="1" applyFill="1" applyAlignment="1">
      <alignment horizontal="center" vertical="center" wrapText="1"/>
    </xf>
    <xf numFmtId="0" fontId="8" fillId="2" borderId="0" xfId="1" applyNumberFormat="1" applyFont="1" applyFill="1" applyAlignment="1">
      <alignment horizontal="left" vertical="center" wrapText="1"/>
    </xf>
    <xf numFmtId="0" fontId="8" fillId="0" borderId="2" xfId="1" applyFont="1" applyFill="1" applyBorder="1" applyAlignment="1">
      <alignment horizontal="left"/>
    </xf>
    <xf numFmtId="0" fontId="8" fillId="0" borderId="2" xfId="1" applyFont="1" applyBorder="1" applyAlignment="1">
      <alignment horizontal="left"/>
    </xf>
    <xf numFmtId="0" fontId="1" fillId="0" borderId="3" xfId="2" applyFont="1" applyBorder="1" applyAlignment="1">
      <alignment wrapText="1"/>
    </xf>
  </cellXfs>
  <cellStyles count="3">
    <cellStyle name="Звичайний" xfId="0" builtinId="0"/>
    <cellStyle name="Звичайний 2" xfId="2" xr:uid="{0CA66EB8-FF80-4877-9C6F-69DFD59F6892}"/>
    <cellStyle name="Обычный_Лист1" xfId="1" xr:uid="{0870C5CD-DB68-4723-AF6E-3A3DF07098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631C8-F4CE-4D05-97C9-6BA952C7F28D}">
  <dimension ref="A2:I48"/>
  <sheetViews>
    <sheetView tabSelected="1" topLeftCell="A5" workbookViewId="0">
      <selection activeCell="H25" sqref="H25"/>
    </sheetView>
  </sheetViews>
  <sheetFormatPr defaultRowHeight="15" x14ac:dyDescent="0.25"/>
  <cols>
    <col min="1" max="1" width="9.140625" style="1"/>
    <col min="2" max="2" width="14.85546875" style="1" customWidth="1"/>
    <col min="3" max="3" width="12" style="1" customWidth="1"/>
    <col min="4" max="5" width="13.42578125" style="1" customWidth="1"/>
    <col min="6" max="6" width="9.140625" style="1"/>
    <col min="7" max="7" width="14" style="1" customWidth="1"/>
    <col min="8" max="16384" width="9.140625" style="1"/>
  </cols>
  <sheetData>
    <row r="2" spans="1:7" ht="15.75" x14ac:dyDescent="0.25">
      <c r="A2" s="45" t="s">
        <v>0</v>
      </c>
      <c r="B2" s="45"/>
      <c r="C2" s="45"/>
      <c r="D2" s="45"/>
      <c r="E2" s="45"/>
      <c r="F2" s="45"/>
      <c r="G2" s="45"/>
    </row>
    <row r="3" spans="1:7" ht="15.75" x14ac:dyDescent="0.25">
      <c r="A3" s="45" t="s">
        <v>1</v>
      </c>
      <c r="B3" s="45"/>
      <c r="C3" s="45"/>
      <c r="D3" s="45"/>
      <c r="E3" s="45"/>
      <c r="F3" s="45"/>
      <c r="G3" s="45"/>
    </row>
    <row r="4" spans="1:7" ht="15.75" x14ac:dyDescent="0.25">
      <c r="A4" s="46" t="s">
        <v>2</v>
      </c>
      <c r="B4" s="46"/>
      <c r="C4" s="46"/>
      <c r="D4" s="46"/>
      <c r="E4" s="46"/>
      <c r="F4" s="46"/>
      <c r="G4" s="46"/>
    </row>
    <row r="5" spans="1:7" ht="15.75" x14ac:dyDescent="0.25">
      <c r="A5" s="46" t="s">
        <v>3</v>
      </c>
      <c r="B5" s="46"/>
      <c r="C5" s="46"/>
      <c r="D5" s="46"/>
      <c r="E5" s="46"/>
      <c r="F5" s="46"/>
      <c r="G5" s="46"/>
    </row>
    <row r="6" spans="1:7" ht="15.75" x14ac:dyDescent="0.25">
      <c r="A6" s="47" t="s">
        <v>28</v>
      </c>
      <c r="B6" s="47"/>
      <c r="C6" s="47"/>
      <c r="D6" s="47"/>
      <c r="E6" s="47"/>
      <c r="F6" s="47"/>
      <c r="G6" s="47"/>
    </row>
    <row r="7" spans="1:7" x14ac:dyDescent="0.25">
      <c r="A7" s="48" t="s">
        <v>4</v>
      </c>
      <c r="B7" s="48"/>
      <c r="C7" s="21">
        <v>7000.4</v>
      </c>
      <c r="D7" s="49" t="s">
        <v>5</v>
      </c>
      <c r="E7" s="49"/>
      <c r="F7" s="49"/>
      <c r="G7" s="22"/>
    </row>
    <row r="8" spans="1:7" x14ac:dyDescent="0.25">
      <c r="A8" s="23"/>
      <c r="B8" s="23"/>
      <c r="C8" s="23"/>
      <c r="D8" s="49"/>
      <c r="E8" s="49"/>
      <c r="F8" s="49"/>
      <c r="G8" s="22"/>
    </row>
    <row r="9" spans="1:7" ht="9.75" customHeight="1" x14ac:dyDescent="0.25">
      <c r="A9" s="48"/>
      <c r="B9" s="48"/>
      <c r="C9" s="24"/>
      <c r="D9" s="23"/>
      <c r="E9" s="23"/>
      <c r="F9" s="23"/>
      <c r="G9" s="23"/>
    </row>
    <row r="10" spans="1:7" ht="45" x14ac:dyDescent="0.25">
      <c r="A10" s="42" t="s">
        <v>6</v>
      </c>
      <c r="B10" s="42"/>
      <c r="C10" s="18" t="s">
        <v>7</v>
      </c>
      <c r="D10" s="18" t="s">
        <v>8</v>
      </c>
      <c r="E10" s="18" t="s">
        <v>9</v>
      </c>
      <c r="F10" s="18" t="s">
        <v>10</v>
      </c>
      <c r="G10" s="18" t="s">
        <v>11</v>
      </c>
    </row>
    <row r="11" spans="1:7" x14ac:dyDescent="0.25">
      <c r="A11" s="50" t="s">
        <v>12</v>
      </c>
      <c r="B11" s="50"/>
      <c r="C11" s="20">
        <v>138882.51</v>
      </c>
      <c r="D11" s="20">
        <v>1206571.01</v>
      </c>
      <c r="E11" s="20">
        <v>1226873.56</v>
      </c>
      <c r="F11" s="25">
        <f>E11/D11</f>
        <v>1.0168266515867972</v>
      </c>
      <c r="G11" s="20">
        <f>C11+D11-E11</f>
        <v>118579.95999999996</v>
      </c>
    </row>
    <row r="12" spans="1:7" x14ac:dyDescent="0.25">
      <c r="A12" s="51"/>
      <c r="B12" s="51"/>
      <c r="C12" s="26"/>
      <c r="D12" s="26"/>
      <c r="E12" s="26"/>
      <c r="F12" s="27"/>
      <c r="G12" s="26"/>
    </row>
    <row r="13" spans="1:7" x14ac:dyDescent="0.25">
      <c r="A13" s="44" t="s">
        <v>13</v>
      </c>
      <c r="B13" s="44"/>
      <c r="C13" s="28">
        <f>SUM(C11:C12)</f>
        <v>138882.51</v>
      </c>
      <c r="D13" s="28">
        <f>SUM(D11:D12)</f>
        <v>1206571.01</v>
      </c>
      <c r="E13" s="28">
        <f>SUM(E11:E12)</f>
        <v>1226873.56</v>
      </c>
      <c r="F13" s="28"/>
      <c r="G13" s="28">
        <f>SUM(G11:G12)</f>
        <v>118579.95999999996</v>
      </c>
    </row>
    <row r="14" spans="1:7" x14ac:dyDescent="0.25">
      <c r="A14" s="29"/>
      <c r="B14" s="29"/>
      <c r="C14" s="30"/>
      <c r="D14" s="30"/>
      <c r="E14" s="30"/>
      <c r="F14" s="30"/>
      <c r="G14" s="30"/>
    </row>
    <row r="15" spans="1:7" x14ac:dyDescent="0.25">
      <c r="A15" s="2"/>
      <c r="B15" s="2"/>
      <c r="C15" s="3"/>
      <c r="D15" s="3"/>
      <c r="E15" s="3"/>
      <c r="F15" s="3"/>
      <c r="G15" s="3"/>
    </row>
    <row r="16" spans="1:7" x14ac:dyDescent="0.25">
      <c r="A16" s="41" t="s">
        <v>14</v>
      </c>
      <c r="B16" s="41"/>
      <c r="C16" s="41"/>
      <c r="D16" s="41"/>
      <c r="E16" s="41"/>
      <c r="F16" s="41"/>
      <c r="G16" s="41"/>
    </row>
    <row r="17" spans="1:9" ht="15" customHeight="1" x14ac:dyDescent="0.25">
      <c r="A17" s="18" t="s">
        <v>6</v>
      </c>
      <c r="B17" s="42" t="s">
        <v>15</v>
      </c>
      <c r="C17" s="42"/>
      <c r="D17" s="42"/>
      <c r="E17" s="42"/>
      <c r="F17" s="42"/>
      <c r="G17" s="18"/>
    </row>
    <row r="18" spans="1:9" x14ac:dyDescent="0.25">
      <c r="A18" s="4">
        <v>1</v>
      </c>
      <c r="B18" s="36" t="s">
        <v>16</v>
      </c>
      <c r="C18" s="36"/>
      <c r="D18" s="36"/>
      <c r="E18" s="36"/>
      <c r="F18" s="36"/>
      <c r="G18" s="5">
        <v>91566.54</v>
      </c>
    </row>
    <row r="19" spans="1:9" x14ac:dyDescent="0.25">
      <c r="A19" s="4">
        <v>2</v>
      </c>
      <c r="B19" s="36" t="s">
        <v>17</v>
      </c>
      <c r="C19" s="36"/>
      <c r="D19" s="36"/>
      <c r="E19" s="36"/>
      <c r="F19" s="36"/>
      <c r="G19" s="5">
        <v>5906.31</v>
      </c>
    </row>
    <row r="20" spans="1:9" x14ac:dyDescent="0.25">
      <c r="A20" s="4">
        <v>3</v>
      </c>
      <c r="B20" s="36" t="s">
        <v>18</v>
      </c>
      <c r="C20" s="36"/>
      <c r="D20" s="36"/>
      <c r="E20" s="36"/>
      <c r="F20" s="36"/>
      <c r="G20" s="5">
        <v>92940.71</v>
      </c>
    </row>
    <row r="21" spans="1:9" x14ac:dyDescent="0.25">
      <c r="A21" s="4">
        <v>4</v>
      </c>
      <c r="B21" s="36" t="s">
        <v>19</v>
      </c>
      <c r="C21" s="36"/>
      <c r="D21" s="36"/>
      <c r="E21" s="36"/>
      <c r="F21" s="36"/>
      <c r="G21" s="5">
        <v>28903.13</v>
      </c>
    </row>
    <row r="22" spans="1:9" x14ac:dyDescent="0.25">
      <c r="A22" s="4">
        <v>5</v>
      </c>
      <c r="B22" s="36" t="s">
        <v>20</v>
      </c>
      <c r="C22" s="36"/>
      <c r="D22" s="36"/>
      <c r="E22" s="36"/>
      <c r="F22" s="36"/>
      <c r="G22" s="20">
        <v>178289.3</v>
      </c>
    </row>
    <row r="23" spans="1:9" ht="28.5" customHeight="1" x14ac:dyDescent="0.25">
      <c r="A23" s="4">
        <v>6</v>
      </c>
      <c r="B23" s="36" t="s">
        <v>21</v>
      </c>
      <c r="C23" s="36"/>
      <c r="D23" s="36"/>
      <c r="E23" s="36"/>
      <c r="F23" s="36"/>
      <c r="G23" s="5">
        <v>7754.52</v>
      </c>
    </row>
    <row r="24" spans="1:9" x14ac:dyDescent="0.25">
      <c r="A24" s="4">
        <v>7</v>
      </c>
      <c r="B24" s="36" t="s">
        <v>22</v>
      </c>
      <c r="C24" s="36"/>
      <c r="D24" s="36"/>
      <c r="E24" s="36"/>
      <c r="F24" s="36"/>
      <c r="G24" s="5">
        <v>49361.86</v>
      </c>
    </row>
    <row r="25" spans="1:9" x14ac:dyDescent="0.25">
      <c r="A25" s="4">
        <v>8</v>
      </c>
      <c r="B25" s="36" t="s">
        <v>23</v>
      </c>
      <c r="C25" s="36"/>
      <c r="D25" s="36"/>
      <c r="E25" s="36"/>
      <c r="F25" s="36"/>
      <c r="G25" s="6">
        <v>171959.67999999999</v>
      </c>
    </row>
    <row r="26" spans="1:9" x14ac:dyDescent="0.25">
      <c r="A26" s="4">
        <v>9</v>
      </c>
      <c r="B26" s="43" t="s">
        <v>24</v>
      </c>
      <c r="C26" s="43"/>
      <c r="D26" s="43"/>
      <c r="E26" s="43"/>
      <c r="F26" s="43"/>
      <c r="G26" s="7">
        <v>266098</v>
      </c>
    </row>
    <row r="27" spans="1:9" x14ac:dyDescent="0.25">
      <c r="A27" s="4">
        <v>10</v>
      </c>
      <c r="B27" s="38" t="s">
        <v>25</v>
      </c>
      <c r="C27" s="39"/>
      <c r="D27" s="39"/>
      <c r="E27" s="39"/>
      <c r="F27" s="40"/>
      <c r="G27" s="7">
        <v>164798.01</v>
      </c>
    </row>
    <row r="28" spans="1:9" x14ac:dyDescent="0.25">
      <c r="A28" s="4">
        <v>11</v>
      </c>
      <c r="B28" s="36" t="s">
        <v>26</v>
      </c>
      <c r="C28" s="36"/>
      <c r="D28" s="36"/>
      <c r="E28" s="36"/>
      <c r="F28" s="36"/>
      <c r="G28" s="5">
        <f>(E13-G26-G29-G27)*10%</f>
        <v>72236.513640000005</v>
      </c>
    </row>
    <row r="29" spans="1:9" x14ac:dyDescent="0.25">
      <c r="A29" s="4">
        <v>12</v>
      </c>
      <c r="B29" s="36" t="s">
        <v>41</v>
      </c>
      <c r="C29" s="36"/>
      <c r="D29" s="36"/>
      <c r="E29" s="36"/>
      <c r="F29" s="36"/>
      <c r="G29" s="5">
        <f>E13*6%</f>
        <v>73612.4136</v>
      </c>
      <c r="I29" s="19"/>
    </row>
    <row r="30" spans="1:9" x14ac:dyDescent="0.25">
      <c r="A30" s="37" t="s">
        <v>27</v>
      </c>
      <c r="B30" s="37"/>
      <c r="C30" s="37"/>
      <c r="D30" s="37"/>
      <c r="E30" s="37"/>
      <c r="F30" s="37"/>
      <c r="G30" s="8">
        <f>SUM(G18:G29)</f>
        <v>1203426.9872400002</v>
      </c>
    </row>
    <row r="31" spans="1:9" x14ac:dyDescent="0.25">
      <c r="A31" s="9"/>
      <c r="B31" s="9"/>
      <c r="C31" s="9"/>
      <c r="D31" s="9"/>
      <c r="E31" s="9"/>
      <c r="F31" s="9"/>
      <c r="G31" s="10"/>
    </row>
    <row r="32" spans="1:9" x14ac:dyDescent="0.25">
      <c r="B32" s="11" t="s">
        <v>30</v>
      </c>
      <c r="C32" s="11"/>
      <c r="D32" s="11"/>
      <c r="E32" s="11"/>
      <c r="F32" s="11"/>
      <c r="G32" s="11">
        <v>186491.69</v>
      </c>
    </row>
    <row r="33" spans="2:7" x14ac:dyDescent="0.25">
      <c r="B33" s="12" t="s">
        <v>40</v>
      </c>
      <c r="C33" s="12"/>
      <c r="D33" s="12"/>
      <c r="E33" s="12"/>
      <c r="F33" s="12"/>
      <c r="G33" s="13">
        <v>164798.01</v>
      </c>
    </row>
    <row r="34" spans="2:7" x14ac:dyDescent="0.25">
      <c r="B34" s="11" t="s">
        <v>29</v>
      </c>
    </row>
    <row r="35" spans="2:7" ht="17.25" customHeight="1" x14ac:dyDescent="0.25">
      <c r="B35" s="34" t="s">
        <v>31</v>
      </c>
      <c r="C35" s="32"/>
      <c r="D35" s="32"/>
      <c r="E35" s="32"/>
      <c r="F35" s="33"/>
      <c r="G35" s="15">
        <v>9203.56</v>
      </c>
    </row>
    <row r="36" spans="2:7" x14ac:dyDescent="0.25">
      <c r="B36" s="34" t="s">
        <v>32</v>
      </c>
      <c r="C36" s="32"/>
      <c r="D36" s="32"/>
      <c r="E36" s="32"/>
      <c r="F36" s="33"/>
      <c r="G36" s="14">
        <v>15000</v>
      </c>
    </row>
    <row r="37" spans="2:7" x14ac:dyDescent="0.25">
      <c r="B37" s="34" t="s">
        <v>33</v>
      </c>
      <c r="C37" s="32"/>
      <c r="D37" s="32"/>
      <c r="E37" s="32"/>
      <c r="F37" s="33"/>
      <c r="G37" s="14">
        <v>9480</v>
      </c>
    </row>
    <row r="38" spans="2:7" x14ac:dyDescent="0.25">
      <c r="B38" s="34" t="s">
        <v>34</v>
      </c>
      <c r="C38" s="32"/>
      <c r="D38" s="32"/>
      <c r="E38" s="32"/>
      <c r="F38" s="33"/>
      <c r="G38" s="14">
        <v>22759.95</v>
      </c>
    </row>
    <row r="39" spans="2:7" x14ac:dyDescent="0.25">
      <c r="B39" s="52" t="s">
        <v>42</v>
      </c>
      <c r="C39" s="32"/>
      <c r="D39" s="32"/>
      <c r="E39" s="32"/>
      <c r="F39" s="33"/>
      <c r="G39" s="14">
        <v>1207.8</v>
      </c>
    </row>
    <row r="40" spans="2:7" x14ac:dyDescent="0.25">
      <c r="B40" s="34" t="s">
        <v>35</v>
      </c>
      <c r="C40" s="32"/>
      <c r="D40" s="32"/>
      <c r="E40" s="32"/>
      <c r="F40" s="33"/>
      <c r="G40" s="14">
        <v>5000</v>
      </c>
    </row>
    <row r="41" spans="2:7" x14ac:dyDescent="0.25">
      <c r="B41" s="34" t="s">
        <v>36</v>
      </c>
      <c r="C41" s="32"/>
      <c r="D41" s="32"/>
      <c r="E41" s="32"/>
      <c r="F41" s="33"/>
      <c r="G41" s="14">
        <v>6094.48</v>
      </c>
    </row>
    <row r="42" spans="2:7" x14ac:dyDescent="0.25">
      <c r="B42" s="52" t="s">
        <v>44</v>
      </c>
      <c r="C42" s="32"/>
      <c r="D42" s="32"/>
      <c r="E42" s="32"/>
      <c r="F42" s="33"/>
      <c r="G42" s="14">
        <v>39925</v>
      </c>
    </row>
    <row r="43" spans="2:7" x14ac:dyDescent="0.25">
      <c r="B43" s="34" t="s">
        <v>37</v>
      </c>
      <c r="C43" s="32"/>
      <c r="D43" s="32"/>
      <c r="E43" s="32"/>
      <c r="F43" s="33"/>
      <c r="G43" s="14">
        <v>4419.04</v>
      </c>
    </row>
    <row r="44" spans="2:7" x14ac:dyDescent="0.25">
      <c r="B44" s="35" t="s">
        <v>43</v>
      </c>
      <c r="C44" s="32"/>
      <c r="D44" s="32"/>
      <c r="E44" s="32"/>
      <c r="F44" s="33"/>
      <c r="G44" s="17">
        <v>20000</v>
      </c>
    </row>
    <row r="45" spans="2:7" x14ac:dyDescent="0.25">
      <c r="B45" s="31" t="s">
        <v>38</v>
      </c>
      <c r="C45" s="32"/>
      <c r="D45" s="32"/>
      <c r="E45" s="32"/>
      <c r="F45" s="33"/>
      <c r="G45" s="14">
        <v>1662.23</v>
      </c>
    </row>
    <row r="46" spans="2:7" x14ac:dyDescent="0.25">
      <c r="D46" s="11"/>
      <c r="E46" s="11"/>
      <c r="F46" s="11"/>
      <c r="G46" s="16">
        <f>SUM(G35:G45)</f>
        <v>134752.06</v>
      </c>
    </row>
    <row r="48" spans="2:7" x14ac:dyDescent="0.25">
      <c r="B48" s="11" t="s">
        <v>39</v>
      </c>
      <c r="G48" s="16">
        <f>G32+G33-G46</f>
        <v>216537.64</v>
      </c>
    </row>
  </sheetData>
  <mergeCells count="39">
    <mergeCell ref="A13:B13"/>
    <mergeCell ref="A2:G2"/>
    <mergeCell ref="A3:G3"/>
    <mergeCell ref="A4:G4"/>
    <mergeCell ref="A5:G5"/>
    <mergeCell ref="A6:G6"/>
    <mergeCell ref="A7:B7"/>
    <mergeCell ref="D7:F7"/>
    <mergeCell ref="D8:F8"/>
    <mergeCell ref="A9:B9"/>
    <mergeCell ref="A10:B10"/>
    <mergeCell ref="A11:B11"/>
    <mergeCell ref="A12:B12"/>
    <mergeCell ref="B27:F27"/>
    <mergeCell ref="A16:G16"/>
    <mergeCell ref="B17:F17"/>
    <mergeCell ref="B18:F18"/>
    <mergeCell ref="B19:F19"/>
    <mergeCell ref="B20:F20"/>
    <mergeCell ref="B21:F21"/>
    <mergeCell ref="B22:F22"/>
    <mergeCell ref="B23:F23"/>
    <mergeCell ref="B24:F24"/>
    <mergeCell ref="B25:F25"/>
    <mergeCell ref="B26:F26"/>
    <mergeCell ref="B28:F28"/>
    <mergeCell ref="B29:F29"/>
    <mergeCell ref="A30:F30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45:F4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2026-02-26T09:00:18Z</dcterms:modified>
</cp:coreProperties>
</file>