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8BCE4061-62BA-4976-B3DA-1FD83E61EE0B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3" l="1"/>
  <c r="G25" i="3" l="1"/>
  <c r="E32" i="3" l="1"/>
  <c r="E36" i="3" l="1"/>
  <c r="E38" i="3" s="1"/>
  <c r="E11" i="3"/>
  <c r="G28" i="3" s="1"/>
  <c r="D11" i="3"/>
  <c r="C11" i="3"/>
  <c r="G10" i="3"/>
  <c r="F10" i="3"/>
  <c r="G11" i="3" l="1"/>
  <c r="G29" i="3"/>
</calcChain>
</file>

<file path=xl/sharedStrings.xml><?xml version="1.0" encoding="utf-8"?>
<sst xmlns="http://schemas.openxmlformats.org/spreadsheetml/2006/main" count="40" uniqueCount="39">
  <si>
    <t xml:space="preserve">Звіт </t>
  </si>
  <si>
    <t>про використання коштів</t>
  </si>
  <si>
    <t>житловому будинку за адресою</t>
  </si>
  <si>
    <t>Головатого, 8</t>
  </si>
  <si>
    <t>з 01.01.2025 по 31.12.2025</t>
  </si>
  <si>
    <t>Площа, що оплачується</t>
  </si>
  <si>
    <t>№ з/п</t>
  </si>
  <si>
    <t>Борг на початок звітного періоду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</si>
  <si>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</si>
  <si>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</si>
  <si>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</si>
  <si>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</si>
  <si>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</si>
  <si>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</si>
  <si>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</si>
  <si>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</si>
  <si>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Накопичувальний рахунок на ремонти</t>
  </si>
  <si>
    <t>Прибирання прибудинкової території</t>
  </si>
  <si>
    <t>Обслуговування ІТП</t>
  </si>
  <si>
    <t>Прибирання МЗК</t>
  </si>
  <si>
    <t>ТО внутр.буд.систем</t>
  </si>
  <si>
    <t>Поточний ремонт конструктивних елементів</t>
  </si>
  <si>
    <t>ТО ліфтів</t>
  </si>
  <si>
    <t>Придбання е/е для освітлення МЗК</t>
  </si>
  <si>
    <t>Винагорода управителю</t>
  </si>
  <si>
    <t>Всього</t>
  </si>
  <si>
    <t>Cума</t>
  </si>
  <si>
    <t>Прибирання снігу, опалого листя, придбання піщано-соляної суміші</t>
  </si>
  <si>
    <t>Накопичувальний рахунок на ремонти та інші потреби будинку:</t>
  </si>
  <si>
    <t>Витрати:</t>
  </si>
  <si>
    <t xml:space="preserve">Ремонт ліфта , 4 підїзд (заміна двигуна редуктора) </t>
  </si>
  <si>
    <t>Разом витрати</t>
  </si>
  <si>
    <t>Залишок на рахунку</t>
  </si>
  <si>
    <t>за 2025 рік надійшло коштів:</t>
  </si>
  <si>
    <t>Залишок коштів за 2024  рік:</t>
  </si>
  <si>
    <t>Ремонт будинкової електрощитової</t>
  </si>
  <si>
    <t>Дератизація, дезінсекція</t>
  </si>
  <si>
    <t xml:space="preserve">Обслуговування систем диспетчеризації 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</si>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</sst>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45">
    <xf numFmtId="0" fontId="0" fillId="0" borderId="0" xfId="0"/>
    <xf numFmtId="0" fontId="2" fillId="0" borderId="0" xfId="2"/>
    <xf numFmtId="0" fontId="6" fillId="2" borderId="0" xfId="1" applyNumberFormat="1" applyFont="1" applyFill="1" applyAlignment="1">
      <alignment horizontal="left" vertical="center" wrapText="1"/>
    </xf>
    <xf numFmtId="0" fontId="6" fillId="2" borderId="0" xfId="1" applyNumberFormat="1" applyFont="1" applyFill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Border="1" applyAlignment="1">
      <alignment horizontal="right"/>
    </xf>
    <xf numFmtId="4" fontId="7" fillId="0" borderId="2" xfId="1" applyNumberFormat="1" applyFont="1" applyBorder="1" applyAlignment="1">
      <alignment horizontal="right"/>
    </xf>
    <xf numFmtId="164" fontId="7" fillId="0" borderId="2" xfId="1" applyNumberFormat="1" applyFont="1" applyBorder="1" applyAlignment="1">
      <alignment horizontal="right"/>
    </xf>
    <xf numFmtId="0" fontId="8" fillId="0" borderId="2" xfId="1" applyNumberFormat="1" applyFont="1" applyBorder="1" applyAlignment="1">
      <alignment horizontal="right"/>
    </xf>
    <xf numFmtId="4" fontId="8" fillId="0" borderId="2" xfId="1" applyNumberFormat="1" applyFont="1" applyBorder="1" applyAlignment="1">
      <alignment horizontal="right"/>
    </xf>
    <xf numFmtId="0" fontId="7" fillId="0" borderId="0" xfId="1" applyFont="1" applyBorder="1" applyAlignment="1">
      <alignment horizontal="left"/>
    </xf>
    <xf numFmtId="0" fontId="7" fillId="0" borderId="0" xfId="1" applyNumberFormat="1" applyFont="1" applyBorder="1" applyAlignment="1">
      <alignment horizontal="right"/>
    </xf>
    <xf numFmtId="0" fontId="7" fillId="2" borderId="0" xfId="1" applyNumberFormat="1" applyFont="1" applyFill="1" applyAlignment="1">
      <alignment horizontal="center"/>
    </xf>
    <xf numFmtId="1" fontId="7" fillId="0" borderId="2" xfId="1" applyNumberFormat="1" applyFont="1" applyBorder="1" applyAlignment="1">
      <alignment horizontal="right"/>
    </xf>
    <xf numFmtId="2" fontId="2" fillId="0" borderId="0" xfId="2" applyNumberFormat="1"/>
    <xf numFmtId="4" fontId="8" fillId="0" borderId="3" xfId="1" applyNumberFormat="1" applyFont="1" applyBorder="1" applyAlignment="1">
      <alignment horizontal="right"/>
    </xf>
    <xf numFmtId="0" fontId="2" fillId="0" borderId="0" xfId="2" applyFont="1"/>
    <xf numFmtId="4" fontId="2" fillId="0" borderId="0" xfId="2" applyNumberFormat="1"/>
    <xf numFmtId="0" fontId="3" fillId="0" borderId="0" xfId="2" applyFont="1"/>
    <xf numFmtId="4" fontId="6" fillId="2" borderId="1" xfId="1" applyNumberFormat="1" applyFont="1" applyFill="1" applyBorder="1" applyAlignment="1">
      <alignment horizontal="center" vertical="center" wrapText="1"/>
    </xf>
    <xf numFmtId="4" fontId="3" fillId="0" borderId="0" xfId="2" applyNumberFormat="1" applyFont="1"/>
    <xf numFmtId="2" fontId="8" fillId="0" borderId="2" xfId="1" applyNumberFormat="1" applyFont="1" applyBorder="1" applyAlignment="1">
      <alignment horizontal="right"/>
    </xf>
    <xf numFmtId="4" fontId="7" fillId="0" borderId="2" xfId="1" applyNumberFormat="1" applyFont="1" applyFill="1" applyBorder="1" applyAlignment="1">
      <alignment horizontal="right"/>
    </xf>
    <xf numFmtId="0" fontId="2" fillId="0" borderId="0" xfId="2" applyFill="1"/>
    <xf numFmtId="0" fontId="3" fillId="0" borderId="0" xfId="2" applyFont="1" applyFill="1"/>
    <xf numFmtId="4" fontId="3" fillId="0" borderId="0" xfId="2" applyNumberFormat="1" applyFont="1" applyFill="1"/>
    <xf numFmtId="4" fontId="2" fillId="0" borderId="2" xfId="2" applyNumberFormat="1" applyFill="1" applyBorder="1"/>
    <xf numFmtId="0" fontId="6" fillId="2" borderId="0" xfId="1" applyNumberFormat="1" applyFont="1" applyFill="1" applyAlignment="1">
      <alignment horizontal="center" vertical="center" wrapText="1"/>
    </xf>
    <xf numFmtId="0" fontId="6" fillId="2" borderId="0" xfId="1" applyNumberFormat="1" applyFont="1" applyFill="1" applyAlignment="1">
      <alignment horizontal="left" vertical="center" wrapText="1"/>
    </xf>
    <xf numFmtId="0" fontId="5" fillId="0" borderId="0" xfId="1" applyNumberFormat="1" applyFont="1" applyAlignment="1">
      <alignment horizontal="center" wrapText="1"/>
    </xf>
    <xf numFmtId="0" fontId="5" fillId="0" borderId="0" xfId="1" applyNumberFormat="1" applyFont="1" applyAlignment="1">
      <alignment horizontal="center" vertical="center"/>
    </xf>
    <xf numFmtId="0" fontId="7" fillId="0" borderId="2" xfId="1" applyNumberFormat="1" applyFont="1" applyBorder="1" applyAlignment="1">
      <alignment horizontal="left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left"/>
    </xf>
    <xf numFmtId="0" fontId="8" fillId="0" borderId="2" xfId="1" applyFont="1" applyBorder="1" applyAlignment="1">
      <alignment horizontal="left"/>
    </xf>
    <xf numFmtId="0" fontId="8" fillId="2" borderId="1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left" wrapText="1"/>
    </xf>
    <xf numFmtId="0" fontId="7" fillId="0" borderId="4" xfId="1" applyNumberFormat="1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3" fillId="0" borderId="0" xfId="2" applyFont="1" applyFill="1" applyAlignment="1">
      <alignment wrapText="1"/>
    </xf>
    <xf numFmtId="0" fontId="3" fillId="0" borderId="0" xfId="0" applyFont="1" applyFill="1" applyAlignment="1">
      <alignment wrapText="1"/>
    </xf>
    <xf numFmtId="0" fontId="8" fillId="0" borderId="0" xfId="1" applyFont="1" applyAlignment="1">
      <alignment horizontal="left"/>
    </xf>
    <xf numFmtId="0" fontId="0" fillId="0" borderId="2" xfId="0" applyFill="1" applyBorder="1" applyAlignment="1">
      <alignment wrapText="1"/>
    </xf>
    <xf numFmtId="0" fontId="1" fillId="0" borderId="2" xfId="2" applyFont="1" applyFill="1" applyBorder="1" applyAlignment="1">
      <alignment wrapText="1"/>
    </xf>
  </cellXfs>
  <cellStyles count="3">
    <cellStyle name="Звичайний" xfId="0" builtinId="0"/>
    <cellStyle name="Звичайний 2" xfId="2" xr:uid="{62A80E3C-DF28-4236-9FAA-2CB357225504}"/>
    <cellStyle name="Обычный_Лист1" xfId="1" xr:uid="{A3C984DB-33DB-4382-AF8F-3219185B3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4BB8E-79E0-4092-A51E-0A7B627AD7DF}">
  <dimension ref="A2:H38"/>
  <sheetViews>
    <sheetView tabSelected="1" topLeftCell="A26" workbookViewId="0">
      <selection activeCell="B28" sqref="B28:F28"/>
    </sheetView>
  </sheetViews>
  <sheetFormatPr defaultRowHeight="15" x14ac:dyDescent="0.25"/>
  <cols>
    <col min="1" max="1" width="5.85546875" style="1" customWidth="1"/>
    <col min="2" max="2" width="6.85546875" style="1" customWidth="1"/>
    <col min="3" max="3" width="11.140625" style="1" customWidth="1"/>
    <col min="4" max="4" width="13.85546875" style="1" customWidth="1"/>
    <col min="5" max="5" width="14.7109375" style="1" customWidth="1"/>
    <col min="6" max="6" width="9.140625" style="1"/>
    <col min="7" max="7" width="14.85546875" style="1" customWidth="1"/>
    <col min="8" max="8" width="14.28515625" style="1" bestFit="1" customWidth="1"/>
    <col min="9" max="16384" width="9.140625" style="1"/>
  </cols>
  <sheetData>
    <row r="2" spans="1:7" ht="15.75" x14ac:dyDescent="0.25">
      <c r="A2" s="29" t="s">
        <v>0</v>
      </c>
      <c r="B2" s="29"/>
      <c r="C2" s="29"/>
      <c r="D2" s="29"/>
      <c r="E2" s="29"/>
      <c r="F2" s="29"/>
      <c r="G2" s="29"/>
    </row>
    <row r="3" spans="1:7" ht="15.75" x14ac:dyDescent="0.25">
      <c r="A3" s="29" t="s">
        <v>1</v>
      </c>
      <c r="B3" s="29"/>
      <c r="C3" s="29"/>
      <c r="D3" s="29"/>
      <c r="E3" s="29"/>
      <c r="F3" s="29"/>
      <c r="G3" s="29"/>
    </row>
    <row r="4" spans="1:7" ht="15.75" x14ac:dyDescent="0.25">
      <c r="A4" s="30" t="s">
        <v>2</v>
      </c>
      <c r="B4" s="30"/>
      <c r="C4" s="30"/>
      <c r="D4" s="30"/>
      <c r="E4" s="30"/>
      <c r="F4" s="30"/>
      <c r="G4" s="30"/>
    </row>
    <row r="5" spans="1:7" ht="15.75" x14ac:dyDescent="0.25">
      <c r="A5" s="30" t="s">
        <v>3</v>
      </c>
      <c r="B5" s="30"/>
      <c r="C5" s="30"/>
      <c r="D5" s="30"/>
      <c r="E5" s="30"/>
      <c r="F5" s="30"/>
      <c r="G5" s="30"/>
    </row>
    <row r="6" spans="1:7" ht="15.75" x14ac:dyDescent="0.25">
      <c r="A6" s="30" t="s">
        <v>4</v>
      </c>
      <c r="B6" s="30"/>
      <c r="C6" s="30"/>
      <c r="D6" s="30"/>
      <c r="E6" s="30"/>
      <c r="F6" s="30"/>
      <c r="G6" s="30"/>
    </row>
    <row r="7" spans="1:7" x14ac:dyDescent="0.25">
      <c r="A7" s="27" t="s">
        <v>5</v>
      </c>
      <c r="B7" s="27"/>
      <c r="C7" s="19">
        <v>11936.5</v>
      </c>
      <c r="D7" s="28"/>
      <c r="E7" s="28"/>
      <c r="F7" s="28"/>
      <c r="G7" s="2"/>
    </row>
    <row r="8" spans="1:7" x14ac:dyDescent="0.25">
      <c r="A8" s="3"/>
      <c r="B8" s="3"/>
      <c r="C8" s="3"/>
      <c r="D8" s="28"/>
      <c r="E8" s="28"/>
      <c r="F8" s="28"/>
      <c r="G8" s="2"/>
    </row>
    <row r="9" spans="1:7" ht="75" x14ac:dyDescent="0.25">
      <c r="A9" s="32" t="s">
        <v>6</v>
      </c>
      <c r="B9" s="32"/>
      <c r="C9" s="4" t="s">
        <v>7</v>
      </c>
      <c r="D9" s="4" t="s">
        <v>8</v>
      </c>
      <c r="E9" s="4" t="s">
        <v>9</v>
      </c>
      <c r="F9" s="4" t="s">
        <v>10</v>
      </c>
      <c r="G9" s="4" t="s">
        <v>11</v>
      </c>
    </row>
    <row r="10" spans="1:7" x14ac:dyDescent="0.25">
      <c r="A10" s="33" t="s">
        <v>12</v>
      </c>
      <c r="B10" s="33"/>
      <c r="C10" s="5">
        <v>167605.99</v>
      </c>
      <c r="D10" s="6">
        <v>1179076.56</v>
      </c>
      <c r="E10" s="6">
        <v>1189334.92</v>
      </c>
      <c r="F10" s="7">
        <f>E10/D10</f>
        <v>1.0087003340987457</v>
      </c>
      <c r="G10" s="6">
        <f>C10+D10-E10</f>
        <v>157347.63000000012</v>
      </c>
    </row>
    <row r="11" spans="1:7" x14ac:dyDescent="0.25">
      <c r="A11" s="34" t="s">
        <v>13</v>
      </c>
      <c r="B11" s="34"/>
      <c r="C11" s="21">
        <f>C10</f>
        <v>167605.99</v>
      </c>
      <c r="D11" s="9">
        <f>D10</f>
        <v>1179076.56</v>
      </c>
      <c r="E11" s="9">
        <f>E10</f>
        <v>1189334.92</v>
      </c>
      <c r="F11" s="8"/>
      <c r="G11" s="9">
        <f>C11+D11-E11</f>
        <v>157347.63000000012</v>
      </c>
    </row>
    <row r="12" spans="1:7" x14ac:dyDescent="0.25">
      <c r="A12" s="10"/>
      <c r="B12" s="10"/>
      <c r="C12" s="11"/>
      <c r="D12" s="11"/>
      <c r="E12" s="11"/>
      <c r="F12" s="11"/>
      <c r="G12" s="11"/>
    </row>
    <row r="13" spans="1:7" x14ac:dyDescent="0.25">
      <c r="A13" s="10"/>
      <c r="B13" s="10"/>
      <c r="C13" s="11"/>
      <c r="D13" s="11"/>
      <c r="E13" s="11"/>
      <c r="F13" s="11"/>
      <c r="G13" s="11"/>
    </row>
    <row r="14" spans="1:7" ht="15.75" customHeight="1" x14ac:dyDescent="0.25">
      <c r="A14" s="35" t="s">
        <v>14</v>
      </c>
      <c r="B14" s="35"/>
      <c r="C14" s="35"/>
      <c r="D14" s="35"/>
      <c r="E14" s="35"/>
      <c r="F14" s="35"/>
      <c r="G14" s="12" t="s">
        <v>26</v>
      </c>
    </row>
    <row r="15" spans="1:7" ht="15" customHeight="1" x14ac:dyDescent="0.25">
      <c r="A15" s="4" t="s">
        <v>6</v>
      </c>
      <c r="B15" s="32" t="s">
        <v>15</v>
      </c>
      <c r="C15" s="32"/>
      <c r="D15" s="32"/>
      <c r="E15" s="32"/>
      <c r="F15" s="32"/>
      <c r="G15" s="4"/>
    </row>
    <row r="16" spans="1:7" x14ac:dyDescent="0.25">
      <c r="A16" s="13">
        <v>1</v>
      </c>
      <c r="B16" s="36" t="s">
        <v>16</v>
      </c>
      <c r="C16" s="36"/>
      <c r="D16" s="36"/>
      <c r="E16" s="36"/>
      <c r="F16" s="36"/>
      <c r="G16" s="22">
        <v>100550.04</v>
      </c>
    </row>
    <row r="17" spans="1:8" x14ac:dyDescent="0.25">
      <c r="A17" s="13">
        <v>2</v>
      </c>
      <c r="B17" s="31" t="s">
        <v>17</v>
      </c>
      <c r="C17" s="31"/>
      <c r="D17" s="31"/>
      <c r="E17" s="31"/>
      <c r="F17" s="31"/>
      <c r="G17" s="6">
        <v>117867.53</v>
      </c>
    </row>
    <row r="18" spans="1:8" x14ac:dyDescent="0.25">
      <c r="A18" s="13">
        <v>3</v>
      </c>
      <c r="B18" s="31" t="s">
        <v>27</v>
      </c>
      <c r="C18" s="31"/>
      <c r="D18" s="31"/>
      <c r="E18" s="31"/>
      <c r="F18" s="31"/>
      <c r="G18" s="6">
        <v>10070.94</v>
      </c>
    </row>
    <row r="19" spans="1:8" x14ac:dyDescent="0.25">
      <c r="A19" s="13">
        <v>4</v>
      </c>
      <c r="B19" s="31" t="s">
        <v>18</v>
      </c>
      <c r="C19" s="31"/>
      <c r="D19" s="31"/>
      <c r="E19" s="31"/>
      <c r="F19" s="31"/>
      <c r="G19" s="6">
        <v>29037</v>
      </c>
    </row>
    <row r="20" spans="1:8" x14ac:dyDescent="0.25">
      <c r="A20" s="13">
        <v>5</v>
      </c>
      <c r="B20" s="31" t="s">
        <v>19</v>
      </c>
      <c r="C20" s="31"/>
      <c r="D20" s="31"/>
      <c r="E20" s="31"/>
      <c r="F20" s="31"/>
      <c r="G20" s="6">
        <v>152448.39000000001</v>
      </c>
    </row>
    <row r="21" spans="1:8" x14ac:dyDescent="0.25">
      <c r="A21" s="13">
        <v>6</v>
      </c>
      <c r="B21" s="31" t="s">
        <v>37</v>
      </c>
      <c r="C21" s="31"/>
      <c r="D21" s="31"/>
      <c r="E21" s="31"/>
      <c r="F21" s="31"/>
      <c r="G21" s="6">
        <v>49283.21</v>
      </c>
    </row>
    <row r="22" spans="1:8" x14ac:dyDescent="0.25">
      <c r="A22" s="13">
        <v>7</v>
      </c>
      <c r="B22" s="31" t="s">
        <v>20</v>
      </c>
      <c r="C22" s="31"/>
      <c r="D22" s="31"/>
      <c r="E22" s="31"/>
      <c r="F22" s="31"/>
      <c r="G22" s="6">
        <v>339858.29</v>
      </c>
    </row>
    <row r="23" spans="1:8" x14ac:dyDescent="0.25">
      <c r="A23" s="13">
        <v>8</v>
      </c>
      <c r="B23" s="31" t="s">
        <v>21</v>
      </c>
      <c r="C23" s="31"/>
      <c r="D23" s="31"/>
      <c r="E23" s="31"/>
      <c r="F23" s="31"/>
      <c r="G23" s="6">
        <v>12255.56</v>
      </c>
    </row>
    <row r="24" spans="1:8" x14ac:dyDescent="0.25">
      <c r="A24" s="13">
        <v>9</v>
      </c>
      <c r="B24" s="31" t="s">
        <v>22</v>
      </c>
      <c r="C24" s="31"/>
      <c r="D24" s="31"/>
      <c r="E24" s="31"/>
      <c r="F24" s="31"/>
      <c r="G24" s="6">
        <v>58805.11</v>
      </c>
    </row>
    <row r="25" spans="1:8" x14ac:dyDescent="0.25">
      <c r="A25" s="13">
        <v>10</v>
      </c>
      <c r="B25" s="37" t="s">
        <v>36</v>
      </c>
      <c r="C25" s="38"/>
      <c r="D25" s="38"/>
      <c r="E25" s="38"/>
      <c r="F25" s="39"/>
      <c r="G25" s="6">
        <f>183.75+912.4</f>
        <v>1096.1500000000001</v>
      </c>
    </row>
    <row r="26" spans="1:8" x14ac:dyDescent="0.25">
      <c r="A26" s="13">
        <v>11</v>
      </c>
      <c r="B26" s="31" t="s">
        <v>23</v>
      </c>
      <c r="C26" s="31"/>
      <c r="D26" s="31"/>
      <c r="E26" s="31"/>
      <c r="F26" s="31"/>
      <c r="G26" s="6">
        <v>129035.68</v>
      </c>
    </row>
    <row r="27" spans="1:8" x14ac:dyDescent="0.25">
      <c r="A27" s="13">
        <v>12</v>
      </c>
      <c r="B27" s="31" t="s">
        <v>24</v>
      </c>
      <c r="C27" s="31"/>
      <c r="D27" s="31"/>
      <c r="E27" s="31"/>
      <c r="F27" s="31"/>
      <c r="G27" s="6">
        <f>(E11-G28)*10%</f>
        <v>111797.48247999999</v>
      </c>
      <c r="H27" s="14"/>
    </row>
    <row r="28" spans="1:8" x14ac:dyDescent="0.25">
      <c r="A28" s="13">
        <v>13</v>
      </c>
      <c r="B28" s="31" t="s">
        <v>38</v>
      </c>
      <c r="C28" s="31"/>
      <c r="D28" s="31"/>
      <c r="E28" s="31"/>
      <c r="F28" s="31"/>
      <c r="G28" s="6">
        <f>E11*6%</f>
        <v>71360.095199999996</v>
      </c>
    </row>
    <row r="29" spans="1:8" x14ac:dyDescent="0.25">
      <c r="A29" s="42" t="s">
        <v>25</v>
      </c>
      <c r="B29" s="42"/>
      <c r="C29" s="42"/>
      <c r="D29" s="42"/>
      <c r="E29" s="42"/>
      <c r="F29" s="42"/>
      <c r="G29" s="15">
        <f>SUM(G16:G28)</f>
        <v>1183465.4776800002</v>
      </c>
    </row>
    <row r="30" spans="1:8" x14ac:dyDescent="0.25">
      <c r="A30" s="16" t="s">
        <v>28</v>
      </c>
      <c r="G30" s="17"/>
    </row>
    <row r="31" spans="1:8" x14ac:dyDescent="0.25">
      <c r="A31" s="16"/>
      <c r="B31" s="18" t="s">
        <v>34</v>
      </c>
      <c r="E31" s="18">
        <v>51004.14</v>
      </c>
      <c r="G31" s="17"/>
    </row>
    <row r="32" spans="1:8" x14ac:dyDescent="0.25">
      <c r="A32" s="23"/>
      <c r="B32" s="24" t="s">
        <v>33</v>
      </c>
      <c r="C32" s="24"/>
      <c r="D32" s="23"/>
      <c r="E32" s="25">
        <f>G16</f>
        <v>100550.04</v>
      </c>
      <c r="F32" s="23"/>
      <c r="G32" s="17"/>
      <c r="H32" s="17"/>
    </row>
    <row r="33" spans="1:8" x14ac:dyDescent="0.25">
      <c r="A33" s="23"/>
      <c r="B33" s="24" t="s">
        <v>29</v>
      </c>
      <c r="C33" s="23"/>
      <c r="D33" s="23"/>
      <c r="E33" s="23"/>
      <c r="F33" s="23"/>
    </row>
    <row r="34" spans="1:8" ht="27" customHeight="1" x14ac:dyDescent="0.25">
      <c r="A34" s="23"/>
      <c r="B34" s="43" t="s">
        <v>30</v>
      </c>
      <c r="C34" s="43"/>
      <c r="D34" s="43"/>
      <c r="E34" s="26">
        <v>15000</v>
      </c>
      <c r="F34" s="23"/>
      <c r="H34" s="17"/>
    </row>
    <row r="35" spans="1:8" ht="28.5" customHeight="1" x14ac:dyDescent="0.25">
      <c r="A35" s="23"/>
      <c r="B35" s="44" t="s">
        <v>35</v>
      </c>
      <c r="C35" s="43"/>
      <c r="D35" s="43"/>
      <c r="E35" s="26">
        <v>21937.77</v>
      </c>
      <c r="F35" s="23"/>
    </row>
    <row r="36" spans="1:8" x14ac:dyDescent="0.25">
      <c r="A36" s="23"/>
      <c r="B36" s="40" t="s">
        <v>31</v>
      </c>
      <c r="C36" s="41"/>
      <c r="D36" s="41"/>
      <c r="E36" s="24">
        <f>SUM(E34:E35)</f>
        <v>36937.770000000004</v>
      </c>
      <c r="F36" s="23"/>
    </row>
    <row r="38" spans="1:8" x14ac:dyDescent="0.25">
      <c r="B38" s="18" t="s">
        <v>32</v>
      </c>
      <c r="C38" s="18"/>
      <c r="D38" s="18"/>
      <c r="E38" s="20">
        <f>E31+E32-E36</f>
        <v>114616.40999999999</v>
      </c>
    </row>
  </sheetData>
  <mergeCells count="30">
    <mergeCell ref="B28:F28"/>
    <mergeCell ref="B36:D36"/>
    <mergeCell ref="A29:F29"/>
    <mergeCell ref="B34:D34"/>
    <mergeCell ref="B35:D35"/>
    <mergeCell ref="B22:F22"/>
    <mergeCell ref="B23:F23"/>
    <mergeCell ref="B24:F24"/>
    <mergeCell ref="B26:F26"/>
    <mergeCell ref="B27:F27"/>
    <mergeCell ref="B25:F25"/>
    <mergeCell ref="B21:F21"/>
    <mergeCell ref="D8:F8"/>
    <mergeCell ref="A9:B9"/>
    <mergeCell ref="A10:B10"/>
    <mergeCell ref="A11:B11"/>
    <mergeCell ref="A14:F14"/>
    <mergeCell ref="B15:F15"/>
    <mergeCell ref="B16:F16"/>
    <mergeCell ref="B17:F17"/>
    <mergeCell ref="B18:F18"/>
    <mergeCell ref="B19:F19"/>
    <mergeCell ref="B20:F20"/>
    <mergeCell ref="A7:B7"/>
    <mergeCell ref="D7:F7"/>
    <mergeCell ref="A2:G2"/>
    <mergeCell ref="A3:G3"/>
    <mergeCell ref="A4:G4"/>
    <mergeCell ref="A5:G5"/>
    <mergeCell ref="A6:G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2026-02-26T09:05:00Z</dcterms:modified>
</cp:coreProperties>
</file>