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450E2348-021A-414D-8105-147388B83CFB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4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2" l="1"/>
  <c r="G21" i="2" s="1"/>
  <c r="G17" i="2" l="1"/>
  <c r="G8" i="2" l="1"/>
  <c r="F8" i="2"/>
  <c r="G23" i="2" l="1"/>
</calcChain>
</file>

<file path=xl/sharedStrings.xml><?xml version="1.0" encoding="utf-8"?>
<sst xmlns="http://schemas.openxmlformats.org/spreadsheetml/2006/main" count="26" uniqueCount="25">
  <si>
    <t>Київський шлях, 2/2</t>
  </si>
  <si>
    <t>Площа, що оплачується</t>
  </si>
  <si>
    <t>м.кв.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</si>
  <si>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</si>
  <si>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</si>
  <si>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</si>
  <si>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</si>
  <si>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сплати</t>
  </si>
  <si>
    <t>Борг на кінець місяця (грн.)</t>
  </si>
  <si>
    <t>Населення</t>
  </si>
  <si>
    <t>Використання коштів та виконані роботи по житловому будинку</t>
  </si>
  <si>
    <t>Стаття тарифа згідно Постанови КМ України</t>
  </si>
  <si>
    <t>Прибирання прибудинкової території</t>
  </si>
  <si>
    <t>Прибирання МЗК</t>
  </si>
  <si>
    <t>Обслуговування систем диспетчеризації (аварійка)</t>
  </si>
  <si>
    <t>ТО внутр.буд.систем</t>
  </si>
  <si>
    <t>Поточний ремонт конструктивних елементів, внутрішньобудинкових мереж</t>
  </si>
  <si>
    <t>ТО ліфтів</t>
  </si>
  <si>
    <t>Придбання е/е для освітлення МЗК</t>
  </si>
  <si>
    <t>Винагорода управителю</t>
  </si>
  <si>
    <t>Податок</t>
  </si>
  <si>
    <t>Всього</t>
  </si>
  <si>
    <t>з 01.01.2024 по 31.12.2024</t>
  </si>
  <si>
    <t>Дератизація, дезінсекція</t>
  </si>
  <si>
    <t>Прибирання снігу, опалого листя,піщано-соляної суміші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</si>
</sst>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9">
    <xf numFmtId="0" fontId="0" fillId="0" borderId="0" xfId="0"/>
    <xf numFmtId="0" fontId="1" fillId="0" borderId="0" xfId="2"/>
    <xf numFmtId="4" fontId="4" fillId="2" borderId="1" xfId="1" applyNumberFormat="1" applyFont="1" applyFill="1" applyBorder="1" applyAlignment="1">
      <alignment horizontal="center" vertical="center" wrapText="1"/>
    </xf>
    <xf numFmtId="0" fontId="4" fillId="2" borderId="0" xfId="1" applyNumberFormat="1" applyFont="1" applyFill="1" applyAlignment="1">
      <alignment horizontal="left" vertical="center" wrapText="1"/>
    </xf>
    <xf numFmtId="0" fontId="4" fillId="2" borderId="0" xfId="1" applyNumberFormat="1" applyFont="1" applyFill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5" fillId="2" borderId="2" xfId="1" applyNumberFormat="1" applyFont="1" applyFill="1" applyBorder="1" applyAlignment="1">
      <alignment horizontal="center" vertical="center" wrapText="1"/>
    </xf>
    <xf numFmtId="4" fontId="5" fillId="0" borderId="2" xfId="1" applyNumberFormat="1" applyFont="1" applyBorder="1" applyAlignment="1">
      <alignment horizontal="right"/>
    </xf>
    <xf numFmtId="164" fontId="5" fillId="0" borderId="2" xfId="1" applyNumberFormat="1" applyFont="1" applyBorder="1" applyAlignment="1">
      <alignment horizontal="right"/>
    </xf>
    <xf numFmtId="0" fontId="6" fillId="0" borderId="0" xfId="1" applyFont="1" applyBorder="1" applyAlignment="1">
      <alignment horizontal="left"/>
    </xf>
    <xf numFmtId="0" fontId="5" fillId="0" borderId="0" xfId="1" applyNumberFormat="1" applyFont="1" applyBorder="1" applyAlignment="1">
      <alignment horizontal="right"/>
    </xf>
    <xf numFmtId="0" fontId="4" fillId="2" borderId="2" xfId="1" applyNumberFormat="1" applyFont="1" applyFill="1" applyBorder="1" applyAlignment="1">
      <alignment horizontal="center" vertical="center" wrapText="1"/>
    </xf>
    <xf numFmtId="1" fontId="6" fillId="0" borderId="2" xfId="1" applyNumberFormat="1" applyFont="1" applyBorder="1" applyAlignment="1">
      <alignment horizontal="right"/>
    </xf>
    <xf numFmtId="4" fontId="6" fillId="0" borderId="2" xfId="1" applyNumberFormat="1" applyFont="1" applyBorder="1" applyAlignment="1">
      <alignment horizontal="right"/>
    </xf>
    <xf numFmtId="2" fontId="6" fillId="0" borderId="2" xfId="1" applyNumberFormat="1" applyFont="1" applyBorder="1" applyAlignment="1">
      <alignment horizontal="right"/>
    </xf>
    <xf numFmtId="4" fontId="1" fillId="0" borderId="0" xfId="2" applyNumberFormat="1"/>
    <xf numFmtId="4" fontId="7" fillId="0" borderId="6" xfId="1" applyNumberFormat="1" applyFont="1" applyBorder="1" applyAlignment="1">
      <alignment horizontal="right"/>
    </xf>
    <xf numFmtId="0" fontId="7" fillId="0" borderId="0" xfId="1" applyFont="1" applyAlignment="1">
      <alignment horizontal="left"/>
    </xf>
    <xf numFmtId="0" fontId="6" fillId="0" borderId="2" xfId="1" applyNumberFormat="1" applyFont="1" applyBorder="1" applyAlignment="1">
      <alignment horizontal="left" wrapText="1"/>
    </xf>
    <xf numFmtId="0" fontId="6" fillId="0" borderId="3" xfId="1" applyNumberFormat="1" applyFont="1" applyBorder="1" applyAlignment="1">
      <alignment horizontal="left" wrapText="1"/>
    </xf>
    <xf numFmtId="0" fontId="6" fillId="0" borderId="4" xfId="1" applyNumberFormat="1" applyFont="1" applyBorder="1" applyAlignment="1">
      <alignment horizontal="left" wrapText="1"/>
    </xf>
    <xf numFmtId="0" fontId="6" fillId="0" borderId="5" xfId="1" applyNumberFormat="1" applyFont="1" applyBorder="1" applyAlignment="1">
      <alignment horizontal="left" wrapText="1"/>
    </xf>
    <xf numFmtId="0" fontId="3" fillId="0" borderId="0" xfId="1" applyNumberFormat="1" applyFont="1" applyAlignment="1">
      <alignment horizontal="center" vertical="center"/>
    </xf>
    <xf numFmtId="0" fontId="4" fillId="2" borderId="0" xfId="1" applyNumberFormat="1" applyFont="1" applyFill="1" applyAlignment="1">
      <alignment horizontal="center" vertical="center" wrapText="1"/>
    </xf>
    <xf numFmtId="0" fontId="4" fillId="2" borderId="0" xfId="1" applyNumberFormat="1" applyFont="1" applyFill="1" applyAlignment="1">
      <alignment horizontal="left" vertical="center" wrapText="1"/>
    </xf>
    <xf numFmtId="0" fontId="5" fillId="2" borderId="2" xfId="1" applyNumberFormat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left"/>
    </xf>
    <xf numFmtId="0" fontId="6" fillId="2" borderId="0" xfId="1" applyNumberFormat="1" applyFont="1" applyFill="1" applyAlignment="1">
      <alignment horizontal="center"/>
    </xf>
    <xf numFmtId="0" fontId="4" fillId="2" borderId="2" xfId="1" applyNumberFormat="1" applyFont="1" applyFill="1" applyBorder="1" applyAlignment="1">
      <alignment horizontal="center" vertical="center" wrapText="1"/>
    </xf>
  </cellXfs>
  <cellStyles count="3">
    <cellStyle name="Звичайний" xfId="0" builtinId="0"/>
    <cellStyle name="Звичайний 2" xfId="2" xr:uid="{7DF67762-B533-496C-B2A9-967CD6F94580}"/>
    <cellStyle name="Обычный_Лист1" xfId="1" xr:uid="{6ED21ED5-BFC3-4896-BCC9-8233E0F7A2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4D9DD-72D7-4C22-B89B-9A1137217DFB}">
  <dimension ref="A2:H23"/>
  <sheetViews>
    <sheetView tabSelected="1" topLeftCell="A7" workbookViewId="0">
      <selection activeCell="K9" sqref="K9"/>
    </sheetView>
  </sheetViews>
  <sheetFormatPr defaultRowHeight="15" x14ac:dyDescent="0.25"/>
  <cols>
    <col min="1" max="2" width="9.140625" style="1"/>
    <col min="3" max="3" width="11.7109375" style="1" customWidth="1"/>
    <col min="4" max="4" width="14.85546875" style="1" customWidth="1"/>
    <col min="5" max="5" width="11.140625" style="1" customWidth="1"/>
    <col min="6" max="6" width="9.140625" style="1"/>
    <col min="7" max="7" width="15.5703125" style="1" customWidth="1"/>
    <col min="8" max="8" width="10" style="1" bestFit="1" customWidth="1"/>
    <col min="9" max="16384" width="9.140625" style="1"/>
  </cols>
  <sheetData>
    <row r="2" spans="1:7" ht="15.75" x14ac:dyDescent="0.25">
      <c r="A2" s="22" t="s">
        <v>0</v>
      </c>
      <c r="B2" s="22"/>
      <c r="C2" s="22"/>
      <c r="D2" s="22"/>
      <c r="E2" s="22"/>
      <c r="F2" s="22"/>
      <c r="G2" s="22"/>
    </row>
    <row r="3" spans="1:7" ht="15.75" x14ac:dyDescent="0.25">
      <c r="A3" s="22" t="s">
        <v>22</v>
      </c>
      <c r="B3" s="22"/>
      <c r="C3" s="22"/>
      <c r="D3" s="22"/>
      <c r="E3" s="22"/>
      <c r="F3" s="22"/>
      <c r="G3" s="22"/>
    </row>
    <row r="4" spans="1:7" x14ac:dyDescent="0.25">
      <c r="A4" s="23" t="s">
        <v>1</v>
      </c>
      <c r="B4" s="23"/>
      <c r="C4" s="2">
        <v>12273.65</v>
      </c>
      <c r="D4" s="24" t="s">
        <v>2</v>
      </c>
      <c r="E4" s="24"/>
      <c r="F4" s="24"/>
      <c r="G4" s="3"/>
    </row>
    <row r="5" spans="1:7" x14ac:dyDescent="0.25">
      <c r="A5" s="4"/>
      <c r="B5" s="4"/>
      <c r="C5" s="4"/>
      <c r="D5" s="24"/>
      <c r="E5" s="24"/>
      <c r="F5" s="24"/>
      <c r="G5" s="3"/>
    </row>
    <row r="6" spans="1:7" x14ac:dyDescent="0.25">
      <c r="A6" s="23"/>
      <c r="B6" s="23"/>
      <c r="C6" s="5"/>
      <c r="D6" s="4"/>
      <c r="E6" s="4"/>
      <c r="F6" s="4"/>
      <c r="G6" s="4"/>
    </row>
    <row r="7" spans="1:7" ht="36" x14ac:dyDescent="0.25">
      <c r="A7" s="25" t="s">
        <v>3</v>
      </c>
      <c r="B7" s="25"/>
      <c r="C7" s="6" t="s">
        <v>4</v>
      </c>
      <c r="D7" s="6" t="s">
        <v>5</v>
      </c>
      <c r="E7" s="6" t="s">
        <v>6</v>
      </c>
      <c r="F7" s="6" t="s">
        <v>7</v>
      </c>
      <c r="G7" s="6" t="s">
        <v>8</v>
      </c>
    </row>
    <row r="8" spans="1:7" x14ac:dyDescent="0.25">
      <c r="A8" s="26" t="s">
        <v>9</v>
      </c>
      <c r="B8" s="26"/>
      <c r="C8" s="7">
        <v>192569.45</v>
      </c>
      <c r="D8" s="7">
        <v>1045029.6</v>
      </c>
      <c r="E8" s="7">
        <v>1061459.56</v>
      </c>
      <c r="F8" s="8">
        <f>E8/D8</f>
        <v>1.0157220044293482</v>
      </c>
      <c r="G8" s="7">
        <f>C8+D8-E8</f>
        <v>176139.49</v>
      </c>
    </row>
    <row r="9" spans="1:7" x14ac:dyDescent="0.25">
      <c r="A9" s="9"/>
      <c r="B9" s="9"/>
      <c r="C9" s="10"/>
      <c r="D9" s="10"/>
      <c r="E9" s="10"/>
      <c r="F9" s="10"/>
      <c r="G9" s="10"/>
    </row>
    <row r="10" spans="1:7" x14ac:dyDescent="0.25">
      <c r="A10" s="27" t="s">
        <v>10</v>
      </c>
      <c r="B10" s="27"/>
      <c r="C10" s="27"/>
      <c r="D10" s="27"/>
      <c r="E10" s="27"/>
      <c r="F10" s="27"/>
      <c r="G10" s="27"/>
    </row>
    <row r="11" spans="1:7" ht="15" customHeight="1" x14ac:dyDescent="0.25">
      <c r="A11" s="11" t="s">
        <v>3</v>
      </c>
      <c r="B11" s="28" t="s">
        <v>11</v>
      </c>
      <c r="C11" s="28"/>
      <c r="D11" s="28"/>
      <c r="E11" s="28"/>
      <c r="F11" s="28"/>
      <c r="G11" s="11"/>
    </row>
    <row r="12" spans="1:7" x14ac:dyDescent="0.25">
      <c r="A12" s="12">
        <v>1</v>
      </c>
      <c r="B12" s="18" t="s">
        <v>12</v>
      </c>
      <c r="C12" s="18"/>
      <c r="D12" s="18"/>
      <c r="E12" s="18"/>
      <c r="F12" s="18"/>
      <c r="G12" s="13">
        <v>191506.02</v>
      </c>
    </row>
    <row r="13" spans="1:7" x14ac:dyDescent="0.25">
      <c r="A13" s="12">
        <v>2</v>
      </c>
      <c r="B13" s="18" t="s">
        <v>24</v>
      </c>
      <c r="C13" s="18"/>
      <c r="D13" s="18"/>
      <c r="E13" s="18"/>
      <c r="F13" s="18"/>
      <c r="G13" s="13">
        <v>5766.91</v>
      </c>
    </row>
    <row r="14" spans="1:7" x14ac:dyDescent="0.25">
      <c r="A14" s="12">
        <v>3</v>
      </c>
      <c r="B14" s="18" t="s">
        <v>13</v>
      </c>
      <c r="C14" s="18"/>
      <c r="D14" s="18"/>
      <c r="E14" s="18"/>
      <c r="F14" s="18"/>
      <c r="G14" s="13">
        <v>138995.76999999999</v>
      </c>
    </row>
    <row r="15" spans="1:7" x14ac:dyDescent="0.25">
      <c r="A15" s="12">
        <v>4</v>
      </c>
      <c r="B15" s="18" t="s">
        <v>14</v>
      </c>
      <c r="C15" s="18"/>
      <c r="D15" s="18"/>
      <c r="E15" s="18"/>
      <c r="F15" s="18"/>
      <c r="G15" s="13">
        <v>52672.56</v>
      </c>
    </row>
    <row r="16" spans="1:7" x14ac:dyDescent="0.25">
      <c r="A16" s="12">
        <v>5</v>
      </c>
      <c r="B16" s="18" t="s">
        <v>15</v>
      </c>
      <c r="C16" s="18"/>
      <c r="D16" s="18"/>
      <c r="E16" s="18"/>
      <c r="F16" s="18"/>
      <c r="G16" s="13">
        <v>259073.13</v>
      </c>
    </row>
    <row r="17" spans="1:8" ht="24.75" customHeight="1" x14ac:dyDescent="0.25">
      <c r="A17" s="12">
        <v>6</v>
      </c>
      <c r="B17" s="19" t="s">
        <v>16</v>
      </c>
      <c r="C17" s="20"/>
      <c r="D17" s="20"/>
      <c r="E17" s="20"/>
      <c r="F17" s="21"/>
      <c r="G17" s="13">
        <f>38659+86549.93</f>
        <v>125208.93</v>
      </c>
    </row>
    <row r="18" spans="1:8" x14ac:dyDescent="0.25">
      <c r="A18" s="12">
        <v>7</v>
      </c>
      <c r="B18" s="18" t="s">
        <v>17</v>
      </c>
      <c r="C18" s="18"/>
      <c r="D18" s="18"/>
      <c r="E18" s="18"/>
      <c r="F18" s="18"/>
      <c r="G18" s="13">
        <v>70084.77</v>
      </c>
    </row>
    <row r="19" spans="1:8" x14ac:dyDescent="0.25">
      <c r="A19" s="12">
        <v>8</v>
      </c>
      <c r="B19" s="18" t="s">
        <v>23</v>
      </c>
      <c r="C19" s="18"/>
      <c r="D19" s="18"/>
      <c r="E19" s="18"/>
      <c r="F19" s="18"/>
      <c r="G19" s="14">
        <v>230</v>
      </c>
    </row>
    <row r="20" spans="1:8" x14ac:dyDescent="0.25">
      <c r="A20" s="12">
        <v>9</v>
      </c>
      <c r="B20" s="18" t="s">
        <v>18</v>
      </c>
      <c r="C20" s="18"/>
      <c r="D20" s="18"/>
      <c r="E20" s="18"/>
      <c r="F20" s="18"/>
      <c r="G20" s="13">
        <v>63398.879999999997</v>
      </c>
    </row>
    <row r="21" spans="1:8" x14ac:dyDescent="0.25">
      <c r="A21" s="12">
        <v>10</v>
      </c>
      <c r="B21" s="18" t="s">
        <v>19</v>
      </c>
      <c r="C21" s="18"/>
      <c r="D21" s="18"/>
      <c r="E21" s="18"/>
      <c r="F21" s="18"/>
      <c r="G21" s="13">
        <f>(E8-G22)*10%</f>
        <v>100838.65820000001</v>
      </c>
      <c r="H21" s="15"/>
    </row>
    <row r="22" spans="1:8" x14ac:dyDescent="0.25">
      <c r="A22" s="12">
        <v>11</v>
      </c>
      <c r="B22" s="18" t="s">
        <v>20</v>
      </c>
      <c r="C22" s="18"/>
      <c r="D22" s="18"/>
      <c r="E22" s="18"/>
      <c r="F22" s="18"/>
      <c r="G22" s="13">
        <f>E8*5%</f>
        <v>53072.978000000003</v>
      </c>
      <c r="H22" s="15"/>
    </row>
    <row r="23" spans="1:8" x14ac:dyDescent="0.25">
      <c r="A23" s="17" t="s">
        <v>21</v>
      </c>
      <c r="B23" s="17"/>
      <c r="C23" s="17"/>
      <c r="D23" s="17"/>
      <c r="E23" s="17"/>
      <c r="F23" s="17"/>
      <c r="G23" s="16">
        <f>SUM(G12:G22)</f>
        <v>1060848.6061999998</v>
      </c>
    </row>
  </sheetData>
  <mergeCells count="22">
    <mergeCell ref="B12:F12"/>
    <mergeCell ref="A2:G2"/>
    <mergeCell ref="A3:G3"/>
    <mergeCell ref="A4:B4"/>
    <mergeCell ref="D4:F4"/>
    <mergeCell ref="D5:F5"/>
    <mergeCell ref="A6:B6"/>
    <mergeCell ref="A7:B7"/>
    <mergeCell ref="A8:B8"/>
    <mergeCell ref="A10:G10"/>
    <mergeCell ref="B11:F11"/>
    <mergeCell ref="A23:F23"/>
    <mergeCell ref="B13:F13"/>
    <mergeCell ref="B14:F14"/>
    <mergeCell ref="B15:F15"/>
    <mergeCell ref="B16:F16"/>
    <mergeCell ref="B17:F17"/>
    <mergeCell ref="B18:F18"/>
    <mergeCell ref="B19:F19"/>
    <mergeCell ref="B20:F20"/>
    <mergeCell ref="B21:F21"/>
    <mergeCell ref="B22:F2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2024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2025-02-12T09:26:35Z</dcterms:modified>
</cp:coreProperties>
</file>