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4C8F16C2-6DBF-4F0A-8043-05E59EDBB601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01,05-31,12,24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4" i="2" l="1"/>
  <c r="G23" i="2"/>
  <c r="G25" i="2"/>
  <c r="G22" i="2"/>
  <c r="E43" i="2" l="1"/>
  <c r="G36" i="2" l="1"/>
  <c r="G37" i="2" s="1"/>
  <c r="G9" i="2" l="1"/>
  <c r="G8" i="2"/>
  <c r="F8" i="2"/>
</calcChain>
</file>

<file path=xl/sharedStrings.xml><?xml version="1.0" encoding="utf-8"?>
<sst xmlns="http://schemas.openxmlformats.org/spreadsheetml/2006/main" count="43" uniqueCount="41">
  <si>
    <t>Площа, що оплачується</t>
  </si>
  <si>
    <t>м.кв.</t>
  </si>
  <si>
    <t>№ з/п</t>
  </si>
  <si>
    <t>Борг на початок року (грн.)</t>
  </si>
  <si>
    <t>Нараховано за звітний період (грн.)</t>
  </si>
  <si>
    <t>Сплачено за звітний період (грн.)</t>
  </si>
  <si>
    <t>% сплати</t>
  </si>
  <si>
    <t>Борг на кінець місяця (грн.)</t>
  </si>
  <si>
    <t>Населення</t>
  </si>
  <si>
    <t>ВСЬОГО</t>
  </si>
  <si>
    <t>Використання коштів та виконані роботи по житловому будинку</t>
  </si>
  <si>
    <t>Стаття тарифа згідно Постанови КМ України</t>
  </si>
  <si>
    <t>Прибирання прибудинкової території</t>
  </si>
  <si>
    <t>Прибирання МЗК</t>
  </si>
  <si>
    <t>Обслуговування систем диспетчеризації (аварійка)</t>
  </si>
  <si>
    <t>ТО внутр.буд.систем</t>
  </si>
  <si>
    <t>Поточний ремонт конструктивних елементів, внутрішньобудинкових мереж</t>
  </si>
  <si>
    <t>ТО ліфтів</t>
  </si>
  <si>
    <t>Придбання е/е для освітлення МЗК</t>
  </si>
  <si>
    <t>Винагорода управителю</t>
  </si>
  <si>
    <t>Податок</t>
  </si>
  <si>
    <t>Всього</t>
  </si>
  <si>
    <t>Сергія Камінського, 15</t>
  </si>
  <si>
    <t>з 01.05.2024 по 31.12.2024</t>
  </si>
  <si>
    <t>Накопичувальний рахунок на ремонти та інші потреби будинку</t>
  </si>
  <si>
    <t>Надійшло коштів у 2024 році:</t>
  </si>
  <si>
    <t>Ямковий ремонт прибудинкової території</t>
  </si>
  <si>
    <t>Частковий ремонт покрівлі</t>
  </si>
  <si>
    <t>ремонт ліфта (2 підїзд)</t>
  </si>
  <si>
    <t>ремонт вхідних груп, частково покрівлі</t>
  </si>
  <si>
    <t>Залишок на рахунку</t>
  </si>
  <si>
    <t>зварювальні роботи траси хвп (підвальне приміщення)</t>
  </si>
  <si>
    <t>Співфінансування на поточний ремонт покрівлі</t>
  </si>
  <si>
    <t>За жовтень-грудень 2024 року:</t>
  </si>
  <si>
    <t>нараховано</t>
  </si>
  <si>
    <t>заборгованість</t>
  </si>
  <si>
    <t>Витрати за 2024  рік:</t>
  </si>
  <si>
    <t xml:space="preserve">сплачено </t>
  </si>
  <si>
    <t>Прибирання снігу,опалого листя,придбання піщано-соляної суміші</t>
  </si>
  <si>
    <t>часткова заміна труби хвп в підвальному приміщенні</t>
  </si>
  <si>
    <t>Сплачено коштів на співфінансування покріівлі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</si>
</sst>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12"/>
      <name val="Times New Roman"/>
      <family val="2"/>
    </font>
    <font>
      <sz val="11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sz val="10"/>
      <name val="Arial"/>
      <family val="2"/>
      <charset val="204"/>
    </font>
    <font>
      <b/>
      <sz val="9"/>
      <name val="Arial"/>
      <family val="2"/>
      <charset val="204"/>
    </font>
    <font>
      <b/>
      <sz val="10"/>
      <name val="Arial"/>
      <family val="2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50">
    <xf numFmtId="0" fontId="0" fillId="0" borderId="0" xfId="0"/>
    <xf numFmtId="0" fontId="5" fillId="0" borderId="0" xfId="2"/>
    <xf numFmtId="4" fontId="8" fillId="2" borderId="1" xfId="1" applyNumberFormat="1" applyFont="1" applyFill="1" applyBorder="1" applyAlignment="1">
      <alignment horizontal="center" vertical="center" wrapText="1"/>
    </xf>
    <xf numFmtId="0" fontId="8" fillId="2" borderId="0" xfId="1" applyNumberFormat="1" applyFont="1" applyFill="1" applyAlignment="1">
      <alignment horizontal="left" vertical="center" wrapText="1"/>
    </xf>
    <xf numFmtId="0" fontId="8" fillId="2" borderId="0" xfId="1" applyNumberFormat="1" applyFont="1" applyFill="1" applyAlignment="1">
      <alignment horizontal="center" vertical="center" wrapText="1"/>
    </xf>
    <xf numFmtId="0" fontId="8" fillId="2" borderId="1" xfId="1" applyNumberFormat="1" applyFont="1" applyFill="1" applyBorder="1" applyAlignment="1">
      <alignment horizontal="center" vertical="center" wrapText="1"/>
    </xf>
    <xf numFmtId="0" fontId="9" fillId="2" borderId="2" xfId="1" applyNumberFormat="1" applyFont="1" applyFill="1" applyBorder="1" applyAlignment="1">
      <alignment horizontal="center" vertical="center" wrapText="1"/>
    </xf>
    <xf numFmtId="4" fontId="9" fillId="0" borderId="2" xfId="1" applyNumberFormat="1" applyFont="1" applyBorder="1" applyAlignment="1">
      <alignment horizontal="right"/>
    </xf>
    <xf numFmtId="164" fontId="9" fillId="0" borderId="2" xfId="1" applyNumberFormat="1" applyFont="1" applyBorder="1" applyAlignment="1">
      <alignment horizontal="right"/>
    </xf>
    <xf numFmtId="0" fontId="9" fillId="0" borderId="2" xfId="1" applyNumberFormat="1" applyFont="1" applyBorder="1" applyAlignment="1">
      <alignment horizontal="right"/>
    </xf>
    <xf numFmtId="4" fontId="12" fillId="0" borderId="2" xfId="1" applyNumberFormat="1" applyFont="1" applyBorder="1" applyAlignment="1">
      <alignment horizontal="right"/>
    </xf>
    <xf numFmtId="164" fontId="12" fillId="0" borderId="2" xfId="1" applyNumberFormat="1" applyFont="1" applyBorder="1" applyAlignment="1">
      <alignment horizontal="right"/>
    </xf>
    <xf numFmtId="0" fontId="12" fillId="0" borderId="2" xfId="1" applyNumberFormat="1" applyFont="1" applyBorder="1" applyAlignment="1">
      <alignment horizontal="right"/>
    </xf>
    <xf numFmtId="0" fontId="10" fillId="0" borderId="0" xfId="1" applyFont="1" applyBorder="1" applyAlignment="1">
      <alignment horizontal="left"/>
    </xf>
    <xf numFmtId="0" fontId="9" fillId="0" borderId="0" xfId="1" applyNumberFormat="1" applyFont="1" applyBorder="1" applyAlignment="1">
      <alignment horizontal="right"/>
    </xf>
    <xf numFmtId="0" fontId="8" fillId="2" borderId="2" xfId="1" applyNumberFormat="1" applyFont="1" applyFill="1" applyBorder="1" applyAlignment="1">
      <alignment horizontal="center" vertical="center" wrapText="1"/>
    </xf>
    <xf numFmtId="1" fontId="10" fillId="0" borderId="2" xfId="1" applyNumberFormat="1" applyFont="1" applyBorder="1" applyAlignment="1">
      <alignment horizontal="right"/>
    </xf>
    <xf numFmtId="4" fontId="10" fillId="0" borderId="2" xfId="1" applyNumberFormat="1" applyFont="1" applyBorder="1" applyAlignment="1">
      <alignment horizontal="right"/>
    </xf>
    <xf numFmtId="4" fontId="5" fillId="0" borderId="0" xfId="2" applyNumberFormat="1"/>
    <xf numFmtId="4" fontId="13" fillId="0" borderId="6" xfId="1" applyNumberFormat="1" applyFont="1" applyBorder="1" applyAlignment="1">
      <alignment horizontal="right"/>
    </xf>
    <xf numFmtId="0" fontId="5" fillId="0" borderId="2" xfId="2" applyBorder="1"/>
    <xf numFmtId="0" fontId="14" fillId="0" borderId="0" xfId="2" applyFont="1"/>
    <xf numFmtId="0" fontId="5" fillId="0" borderId="2" xfId="2" applyFill="1" applyBorder="1"/>
    <xf numFmtId="0" fontId="3" fillId="0" borderId="0" xfId="2" applyFont="1"/>
    <xf numFmtId="0" fontId="14" fillId="0" borderId="0" xfId="2" applyFont="1" applyFill="1"/>
    <xf numFmtId="0" fontId="5" fillId="0" borderId="2" xfId="2" applyBorder="1" applyAlignment="1">
      <alignment wrapText="1"/>
    </xf>
    <xf numFmtId="0" fontId="0" fillId="0" borderId="2" xfId="0" applyBorder="1" applyAlignment="1">
      <alignment wrapText="1"/>
    </xf>
    <xf numFmtId="0" fontId="2" fillId="0" borderId="2" xfId="2" applyFont="1" applyBorder="1" applyAlignment="1">
      <alignment wrapText="1"/>
    </xf>
    <xf numFmtId="0" fontId="4" fillId="0" borderId="2" xfId="2" applyFont="1" applyBorder="1" applyAlignment="1">
      <alignment wrapText="1"/>
    </xf>
    <xf numFmtId="0" fontId="8" fillId="2" borderId="0" xfId="1" applyNumberFormat="1" applyFont="1" applyFill="1" applyAlignment="1">
      <alignment horizontal="center" vertical="center" wrapText="1"/>
    </xf>
    <xf numFmtId="0" fontId="7" fillId="0" borderId="0" xfId="1" applyNumberFormat="1" applyFont="1" applyAlignment="1">
      <alignment horizontal="center" vertical="center"/>
    </xf>
    <xf numFmtId="0" fontId="8" fillId="2" borderId="0" xfId="1" applyNumberFormat="1" applyFont="1" applyFill="1" applyAlignment="1">
      <alignment horizontal="left" vertical="center" wrapText="1"/>
    </xf>
    <xf numFmtId="0" fontId="10" fillId="0" borderId="2" xfId="1" applyNumberFormat="1" applyFont="1" applyBorder="1" applyAlignment="1">
      <alignment horizontal="left" wrapText="1"/>
    </xf>
    <xf numFmtId="0" fontId="9" fillId="2" borderId="2" xfId="1" applyNumberFormat="1" applyFont="1" applyFill="1" applyBorder="1" applyAlignment="1">
      <alignment horizontal="center" vertical="center" wrapText="1"/>
    </xf>
    <xf numFmtId="0" fontId="10" fillId="0" borderId="2" xfId="1" applyFont="1" applyBorder="1" applyAlignment="1">
      <alignment horizontal="left"/>
    </xf>
    <xf numFmtId="0" fontId="11" fillId="0" borderId="2" xfId="1" applyFont="1" applyBorder="1" applyAlignment="1">
      <alignment horizontal="left"/>
    </xf>
    <xf numFmtId="0" fontId="10" fillId="2" borderId="0" xfId="1" applyNumberFormat="1" applyFont="1" applyFill="1" applyAlignment="1">
      <alignment horizontal="center"/>
    </xf>
    <xf numFmtId="0" fontId="8" fillId="2" borderId="2" xfId="1" applyNumberFormat="1" applyFont="1" applyFill="1" applyBorder="1" applyAlignment="1">
      <alignment horizontal="center" vertical="center" wrapText="1"/>
    </xf>
    <xf numFmtId="0" fontId="10" fillId="0" borderId="3" xfId="1" applyNumberFormat="1" applyFont="1" applyBorder="1" applyAlignment="1">
      <alignment horizontal="left" wrapText="1"/>
    </xf>
    <xf numFmtId="0" fontId="10" fillId="0" borderId="4" xfId="1" applyNumberFormat="1" applyFont="1" applyBorder="1" applyAlignment="1">
      <alignment horizontal="left" wrapText="1"/>
    </xf>
    <xf numFmtId="0" fontId="10" fillId="0" borderId="5" xfId="1" applyNumberFormat="1" applyFont="1" applyBorder="1" applyAlignment="1">
      <alignment horizontal="left" wrapText="1"/>
    </xf>
    <xf numFmtId="0" fontId="3" fillId="0" borderId="3" xfId="2" applyFont="1" applyBorder="1" applyAlignment="1">
      <alignment wrapText="1"/>
    </xf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0" fontId="13" fillId="0" borderId="0" xfId="1" applyFont="1" applyAlignment="1">
      <alignment horizontal="left"/>
    </xf>
    <xf numFmtId="0" fontId="1" fillId="0" borderId="2" xfId="2" applyFont="1" applyBorder="1" applyAlignment="1">
      <alignment wrapText="1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4" fontId="11" fillId="0" borderId="2" xfId="1" applyNumberFormat="1" applyFont="1" applyBorder="1" applyAlignment="1">
      <alignment horizontal="right"/>
    </xf>
    <xf numFmtId="0" fontId="14" fillId="0" borderId="2" xfId="2" applyFont="1" applyBorder="1"/>
  </cellXfs>
  <cellStyles count="3">
    <cellStyle name="Звичайний" xfId="0" builtinId="0"/>
    <cellStyle name="Звичайний 2" xfId="2" xr:uid="{8BDFB9A7-AFB1-47DE-9B78-CD2492DFD5F5}"/>
    <cellStyle name="Обычный_Лист1" xfId="1" xr:uid="{E2A27F32-B9C2-4091-9EED-C48F6EB891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B5B02-1309-4C2B-A10E-C51FBE5BD778}">
  <dimension ref="A2:I43"/>
  <sheetViews>
    <sheetView tabSelected="1" topLeftCell="A26" workbookViewId="0">
      <selection activeCell="G21" sqref="G21"/>
    </sheetView>
  </sheetViews>
  <sheetFormatPr defaultRowHeight="15" x14ac:dyDescent="0.25"/>
  <cols>
    <col min="1" max="1" width="6.5703125" style="1" customWidth="1"/>
    <col min="2" max="2" width="9.140625" style="1"/>
    <col min="3" max="3" width="11.7109375" style="1" customWidth="1"/>
    <col min="4" max="4" width="15.140625" style="1" customWidth="1"/>
    <col min="5" max="5" width="13.28515625" style="1" customWidth="1"/>
    <col min="6" max="6" width="11.85546875" style="1" customWidth="1"/>
    <col min="7" max="7" width="15.5703125" style="1" customWidth="1"/>
    <col min="8" max="9" width="10" style="1" bestFit="1" customWidth="1"/>
    <col min="10" max="16384" width="9.140625" style="1"/>
  </cols>
  <sheetData>
    <row r="2" spans="1:7" ht="15.75" x14ac:dyDescent="0.25">
      <c r="A2" s="30" t="s">
        <v>22</v>
      </c>
      <c r="B2" s="30"/>
      <c r="C2" s="30"/>
      <c r="D2" s="30"/>
      <c r="E2" s="30"/>
      <c r="F2" s="30"/>
      <c r="G2" s="30"/>
    </row>
    <row r="3" spans="1:7" ht="15.75" x14ac:dyDescent="0.25">
      <c r="A3" s="30" t="s">
        <v>23</v>
      </c>
      <c r="B3" s="30"/>
      <c r="C3" s="30"/>
      <c r="D3" s="30"/>
      <c r="E3" s="30"/>
      <c r="F3" s="30"/>
      <c r="G3" s="30"/>
    </row>
    <row r="4" spans="1:7" x14ac:dyDescent="0.25">
      <c r="A4" s="29" t="s">
        <v>0</v>
      </c>
      <c r="B4" s="29"/>
      <c r="C4" s="2">
        <v>8425.2999999999993</v>
      </c>
      <c r="D4" s="31" t="s">
        <v>1</v>
      </c>
      <c r="E4" s="31"/>
      <c r="F4" s="31"/>
      <c r="G4" s="3"/>
    </row>
    <row r="5" spans="1:7" x14ac:dyDescent="0.25">
      <c r="A5" s="4"/>
      <c r="B5" s="4"/>
      <c r="C5" s="4"/>
      <c r="D5" s="31"/>
      <c r="E5" s="31"/>
      <c r="F5" s="31"/>
      <c r="G5" s="3"/>
    </row>
    <row r="6" spans="1:7" x14ac:dyDescent="0.25">
      <c r="A6" s="29"/>
      <c r="B6" s="29"/>
      <c r="C6" s="5"/>
      <c r="D6" s="4"/>
      <c r="E6" s="4"/>
      <c r="F6" s="4"/>
      <c r="G6" s="4"/>
    </row>
    <row r="7" spans="1:7" ht="36" x14ac:dyDescent="0.25">
      <c r="A7" s="33" t="s">
        <v>2</v>
      </c>
      <c r="B7" s="33"/>
      <c r="C7" s="6" t="s">
        <v>3</v>
      </c>
      <c r="D7" s="6" t="s">
        <v>4</v>
      </c>
      <c r="E7" s="6" t="s">
        <v>5</v>
      </c>
      <c r="F7" s="6" t="s">
        <v>6</v>
      </c>
      <c r="G7" s="6" t="s">
        <v>7</v>
      </c>
    </row>
    <row r="8" spans="1:7" x14ac:dyDescent="0.25">
      <c r="A8" s="34" t="s">
        <v>8</v>
      </c>
      <c r="B8" s="34"/>
      <c r="C8" s="7"/>
      <c r="D8" s="7">
        <v>641522.56999999995</v>
      </c>
      <c r="E8" s="7">
        <v>589621.31999999995</v>
      </c>
      <c r="F8" s="8">
        <f>E8/D8</f>
        <v>0.91909676693058517</v>
      </c>
      <c r="G8" s="9">
        <f>C8+D8-E8</f>
        <v>51901.25</v>
      </c>
    </row>
    <row r="9" spans="1:7" ht="19.5" customHeight="1" x14ac:dyDescent="0.25">
      <c r="A9" s="35" t="s">
        <v>9</v>
      </c>
      <c r="B9" s="35"/>
      <c r="C9" s="10"/>
      <c r="D9" s="10"/>
      <c r="E9" s="10"/>
      <c r="F9" s="11"/>
      <c r="G9" s="12">
        <f>C9+D9-E9</f>
        <v>0</v>
      </c>
    </row>
    <row r="10" spans="1:7" x14ac:dyDescent="0.25">
      <c r="A10" s="13"/>
      <c r="B10" s="13"/>
      <c r="C10" s="14"/>
      <c r="D10" s="14"/>
      <c r="E10" s="14"/>
      <c r="F10" s="14"/>
      <c r="G10" s="14"/>
    </row>
    <row r="11" spans="1:7" x14ac:dyDescent="0.25">
      <c r="A11" s="36" t="s">
        <v>10</v>
      </c>
      <c r="B11" s="36"/>
      <c r="C11" s="36"/>
      <c r="D11" s="36"/>
      <c r="E11" s="36"/>
      <c r="F11" s="36"/>
      <c r="G11" s="36"/>
    </row>
    <row r="12" spans="1:7" ht="15" customHeight="1" x14ac:dyDescent="0.25">
      <c r="A12" s="15" t="s">
        <v>2</v>
      </c>
      <c r="B12" s="37" t="s">
        <v>11</v>
      </c>
      <c r="C12" s="37"/>
      <c r="D12" s="37"/>
      <c r="E12" s="37"/>
      <c r="F12" s="37"/>
      <c r="G12" s="15"/>
    </row>
    <row r="13" spans="1:7" x14ac:dyDescent="0.25">
      <c r="A13" s="16">
        <v>1</v>
      </c>
      <c r="B13" s="32" t="s">
        <v>12</v>
      </c>
      <c r="C13" s="32"/>
      <c r="D13" s="32"/>
      <c r="E13" s="32"/>
      <c r="F13" s="32"/>
      <c r="G13" s="17">
        <v>80126.83</v>
      </c>
    </row>
    <row r="14" spans="1:7" x14ac:dyDescent="0.25">
      <c r="A14" s="16">
        <v>2</v>
      </c>
      <c r="B14" s="32" t="s">
        <v>38</v>
      </c>
      <c r="C14" s="32"/>
      <c r="D14" s="32"/>
      <c r="E14" s="32"/>
      <c r="F14" s="32"/>
      <c r="G14" s="17">
        <v>4728.21</v>
      </c>
    </row>
    <row r="15" spans="1:7" x14ac:dyDescent="0.25">
      <c r="A15" s="16">
        <v>3</v>
      </c>
      <c r="B15" s="32" t="s">
        <v>13</v>
      </c>
      <c r="C15" s="32"/>
      <c r="D15" s="32"/>
      <c r="E15" s="32"/>
      <c r="F15" s="32"/>
      <c r="G15" s="17">
        <v>71668.28</v>
      </c>
    </row>
    <row r="16" spans="1:7" x14ac:dyDescent="0.25">
      <c r="A16" s="16">
        <v>4</v>
      </c>
      <c r="B16" s="32" t="s">
        <v>14</v>
      </c>
      <c r="C16" s="32"/>
      <c r="D16" s="32"/>
      <c r="E16" s="32"/>
      <c r="F16" s="32"/>
      <c r="G16" s="17">
        <v>23430.74</v>
      </c>
    </row>
    <row r="17" spans="1:9" x14ac:dyDescent="0.25">
      <c r="A17" s="16">
        <v>5</v>
      </c>
      <c r="B17" s="32" t="s">
        <v>15</v>
      </c>
      <c r="C17" s="32"/>
      <c r="D17" s="32"/>
      <c r="E17" s="32"/>
      <c r="F17" s="32"/>
      <c r="G17" s="17">
        <v>127998.18</v>
      </c>
    </row>
    <row r="18" spans="1:9" ht="24.75" customHeight="1" x14ac:dyDescent="0.25">
      <c r="A18" s="16">
        <v>6</v>
      </c>
      <c r="B18" s="38" t="s">
        <v>16</v>
      </c>
      <c r="C18" s="39"/>
      <c r="D18" s="39"/>
      <c r="E18" s="39"/>
      <c r="F18" s="40"/>
      <c r="G18" s="17">
        <v>14979</v>
      </c>
    </row>
    <row r="19" spans="1:9" x14ac:dyDescent="0.25">
      <c r="A19" s="16">
        <v>7</v>
      </c>
      <c r="B19" s="32" t="s">
        <v>17</v>
      </c>
      <c r="C19" s="32"/>
      <c r="D19" s="32"/>
      <c r="E19" s="32"/>
      <c r="F19" s="32"/>
      <c r="G19" s="17">
        <v>38746.06</v>
      </c>
    </row>
    <row r="20" spans="1:9" x14ac:dyDescent="0.25">
      <c r="A20" s="16">
        <v>8</v>
      </c>
      <c r="B20" s="32" t="s">
        <v>18</v>
      </c>
      <c r="C20" s="32"/>
      <c r="D20" s="32"/>
      <c r="E20" s="32"/>
      <c r="F20" s="32"/>
      <c r="G20" s="17">
        <v>48601.279999999999</v>
      </c>
    </row>
    <row r="21" spans="1:9" x14ac:dyDescent="0.25">
      <c r="A21" s="16">
        <v>9</v>
      </c>
      <c r="B21" s="38" t="s">
        <v>24</v>
      </c>
      <c r="C21" s="46"/>
      <c r="D21" s="46"/>
      <c r="E21" s="46"/>
      <c r="F21" s="47"/>
      <c r="G21" s="48">
        <v>69592.14</v>
      </c>
    </row>
    <row r="22" spans="1:9" x14ac:dyDescent="0.25">
      <c r="A22" s="16">
        <v>10</v>
      </c>
      <c r="B22" s="38" t="s">
        <v>40</v>
      </c>
      <c r="C22" s="46"/>
      <c r="D22" s="46"/>
      <c r="E22" s="46"/>
      <c r="F22" s="47"/>
      <c r="G22" s="48">
        <f>E42</f>
        <v>70572.820000000007</v>
      </c>
    </row>
    <row r="23" spans="1:9" x14ac:dyDescent="0.25">
      <c r="A23" s="16">
        <v>11</v>
      </c>
      <c r="B23" s="32" t="s">
        <v>19</v>
      </c>
      <c r="C23" s="32"/>
      <c r="D23" s="32"/>
      <c r="E23" s="32"/>
      <c r="F23" s="32"/>
      <c r="G23" s="17">
        <f>(E8-G24-G21-G22)*10%</f>
        <v>41997.529399999999</v>
      </c>
      <c r="H23" s="18"/>
    </row>
    <row r="24" spans="1:9" x14ac:dyDescent="0.25">
      <c r="A24" s="16">
        <v>12</v>
      </c>
      <c r="B24" s="32" t="s">
        <v>20</v>
      </c>
      <c r="C24" s="32"/>
      <c r="D24" s="32"/>
      <c r="E24" s="32"/>
      <c r="F24" s="32"/>
      <c r="G24" s="17">
        <f>E8*5%</f>
        <v>29481.065999999999</v>
      </c>
      <c r="H24" s="18"/>
    </row>
    <row r="25" spans="1:9" x14ac:dyDescent="0.25">
      <c r="A25" s="44" t="s">
        <v>21</v>
      </c>
      <c r="B25" s="44"/>
      <c r="C25" s="44"/>
      <c r="D25" s="44"/>
      <c r="E25" s="44"/>
      <c r="F25" s="44"/>
      <c r="G25" s="19">
        <f>SUM(G13:G24)</f>
        <v>621922.13540000003</v>
      </c>
      <c r="I25" s="18"/>
    </row>
    <row r="26" spans="1:9" x14ac:dyDescent="0.25">
      <c r="I26" s="18"/>
    </row>
    <row r="27" spans="1:9" x14ac:dyDescent="0.25">
      <c r="A27" s="24" t="s">
        <v>24</v>
      </c>
      <c r="B27" s="24"/>
      <c r="C27" s="24"/>
      <c r="D27" s="24"/>
      <c r="E27" s="24"/>
      <c r="F27" s="24"/>
      <c r="G27" s="24"/>
    </row>
    <row r="28" spans="1:9" x14ac:dyDescent="0.25">
      <c r="B28" s="21" t="s">
        <v>25</v>
      </c>
      <c r="G28" s="21">
        <v>69592.14</v>
      </c>
    </row>
    <row r="29" spans="1:9" x14ac:dyDescent="0.25">
      <c r="B29" s="21" t="s">
        <v>36</v>
      </c>
    </row>
    <row r="30" spans="1:9" x14ac:dyDescent="0.25">
      <c r="B30" s="28" t="s">
        <v>26</v>
      </c>
      <c r="C30" s="26"/>
      <c r="D30" s="26"/>
      <c r="E30" s="26"/>
      <c r="F30" s="26"/>
      <c r="G30" s="22">
        <v>3500</v>
      </c>
    </row>
    <row r="31" spans="1:9" x14ac:dyDescent="0.25">
      <c r="B31" s="41" t="s">
        <v>31</v>
      </c>
      <c r="C31" s="42"/>
      <c r="D31" s="42"/>
      <c r="E31" s="42"/>
      <c r="F31" s="43"/>
      <c r="G31" s="22">
        <v>2640</v>
      </c>
    </row>
    <row r="32" spans="1:9" x14ac:dyDescent="0.25">
      <c r="B32" s="28" t="s">
        <v>27</v>
      </c>
      <c r="C32" s="26"/>
      <c r="D32" s="26"/>
      <c r="E32" s="26"/>
      <c r="F32" s="26"/>
      <c r="G32" s="22">
        <v>4025.4</v>
      </c>
    </row>
    <row r="33" spans="2:7" x14ac:dyDescent="0.25">
      <c r="B33" s="28" t="s">
        <v>29</v>
      </c>
      <c r="C33" s="26"/>
      <c r="D33" s="26"/>
      <c r="E33" s="26"/>
      <c r="F33" s="26"/>
      <c r="G33" s="22">
        <v>32091.85</v>
      </c>
    </row>
    <row r="34" spans="2:7" x14ac:dyDescent="0.25">
      <c r="B34" s="45" t="s">
        <v>39</v>
      </c>
      <c r="C34" s="26"/>
      <c r="D34" s="26"/>
      <c r="E34" s="26"/>
      <c r="F34" s="26"/>
      <c r="G34" s="22">
        <v>5767.04</v>
      </c>
    </row>
    <row r="35" spans="2:7" x14ac:dyDescent="0.25">
      <c r="B35" s="28" t="s">
        <v>28</v>
      </c>
      <c r="C35" s="26"/>
      <c r="D35" s="26"/>
      <c r="E35" s="26"/>
      <c r="F35" s="26"/>
      <c r="G35" s="20">
        <v>19200</v>
      </c>
    </row>
    <row r="36" spans="2:7" x14ac:dyDescent="0.25">
      <c r="G36" s="21">
        <f>SUM(G30:G35)</f>
        <v>67224.290000000008</v>
      </c>
    </row>
    <row r="37" spans="2:7" x14ac:dyDescent="0.25">
      <c r="B37" s="21" t="s">
        <v>30</v>
      </c>
      <c r="G37" s="21">
        <f>G28-G36</f>
        <v>2367.8499999999913</v>
      </c>
    </row>
    <row r="39" spans="2:7" x14ac:dyDescent="0.25">
      <c r="B39" s="21" t="s">
        <v>32</v>
      </c>
      <c r="G39" s="18"/>
    </row>
    <row r="40" spans="2:7" x14ac:dyDescent="0.25">
      <c r="B40" s="23" t="s">
        <v>33</v>
      </c>
    </row>
    <row r="41" spans="2:7" x14ac:dyDescent="0.25">
      <c r="B41" s="25" t="s">
        <v>34</v>
      </c>
      <c r="C41" s="26"/>
      <c r="D41" s="26"/>
      <c r="E41" s="49">
        <v>93487.26</v>
      </c>
    </row>
    <row r="42" spans="2:7" x14ac:dyDescent="0.25">
      <c r="B42" s="27" t="s">
        <v>37</v>
      </c>
      <c r="C42" s="26"/>
      <c r="D42" s="26"/>
      <c r="E42" s="49">
        <v>70572.820000000007</v>
      </c>
    </row>
    <row r="43" spans="2:7" x14ac:dyDescent="0.25">
      <c r="B43" s="25" t="s">
        <v>35</v>
      </c>
      <c r="C43" s="26"/>
      <c r="D43" s="26"/>
      <c r="E43" s="49">
        <f>E41-E42</f>
        <v>22914.439999999988</v>
      </c>
    </row>
  </sheetData>
  <mergeCells count="33">
    <mergeCell ref="B20:F20"/>
    <mergeCell ref="B23:F23"/>
    <mergeCell ref="B24:F24"/>
    <mergeCell ref="A25:F25"/>
    <mergeCell ref="B21:F21"/>
    <mergeCell ref="B22:F22"/>
    <mergeCell ref="B19:F19"/>
    <mergeCell ref="A7:B7"/>
    <mergeCell ref="A8:B8"/>
    <mergeCell ref="A9:B9"/>
    <mergeCell ref="A11:G11"/>
    <mergeCell ref="B12:F12"/>
    <mergeCell ref="B13:F13"/>
    <mergeCell ref="B14:F14"/>
    <mergeCell ref="B15:F15"/>
    <mergeCell ref="B16:F16"/>
    <mergeCell ref="B17:F17"/>
    <mergeCell ref="B18:F18"/>
    <mergeCell ref="A6:B6"/>
    <mergeCell ref="A2:G2"/>
    <mergeCell ref="A3:G3"/>
    <mergeCell ref="A4:B4"/>
    <mergeCell ref="D4:F4"/>
    <mergeCell ref="D5:F5"/>
    <mergeCell ref="B41:D41"/>
    <mergeCell ref="B42:D42"/>
    <mergeCell ref="B43:D43"/>
    <mergeCell ref="B35:F35"/>
    <mergeCell ref="B30:F30"/>
    <mergeCell ref="B32:F32"/>
    <mergeCell ref="B33:F33"/>
    <mergeCell ref="B34:F34"/>
    <mergeCell ref="B31:F3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01,05-31,12,24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2025-02-19T11:08:17Z</dcterms:modified>
</cp:coreProperties>
</file>