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65901553-FB77-4C1A-B1AD-6C63D8CDFFE7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2" l="1"/>
  <c r="H10" i="2" l="1"/>
  <c r="F37" i="2"/>
  <c r="F39" i="2" s="1"/>
  <c r="F11" i="2" l="1"/>
  <c r="E11" i="2"/>
  <c r="H11" i="2" s="1"/>
  <c r="G10" i="2"/>
  <c r="H27" i="2" l="1"/>
  <c r="H26" i="2" s="1"/>
  <c r="H28" i="2" s="1"/>
</calcChain>
</file>

<file path=xl/sharedStrings.xml><?xml version="1.0" encoding="utf-8"?>
<sst xmlns="http://schemas.openxmlformats.org/spreadsheetml/2006/main" count="42" uniqueCount="41">
  <si>
    <t xml:space="preserve">Звіт </t>
  </si>
  <si>
    <t>про використання коштів</t>
  </si>
  <si>
    <t>житловому будинку за адресою</t>
  </si>
  <si>
    <t>Головатого, 8</t>
  </si>
  <si>
    <t>Площа, що оплачується</t>
  </si>
  <si>
    <t>№ з/п</t>
  </si>
  <si>
    <t>Борг на початок року (грн.)</t>
  </si>
  <si>
    <t>Борг на початок звітного періоду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</si>
  <si>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</si>
  <si>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</si>
  <si>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</si>
  <si>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</si>
  <si>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</si>
  <si>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ВСЬОГО</t>
  </si>
  <si>
    <t>Використання коштів та виконані роботи по житловому будинку</t>
  </si>
  <si>
    <t>Cума</t>
  </si>
  <si>
    <t>Стаття тарифа згідно Постанови КМ України</t>
  </si>
  <si>
    <t>Накопичувальний рахунок на ремонти</t>
  </si>
  <si>
    <t>Прибирання прибудинкової території</t>
  </si>
  <si>
    <t>Обслуговування ІТП</t>
  </si>
  <si>
    <t>Прибирання МЗК</t>
  </si>
  <si>
    <t>Обслуговування систем диспетчеризації (аварійка)</t>
  </si>
  <si>
    <t>ТО внутр.буд.систем</t>
  </si>
  <si>
    <t>Поточний ремонт конструктивних елементів</t>
  </si>
  <si>
    <t>ТО ліфтів</t>
  </si>
  <si>
    <t>Придбання е/е для освітлення МЗК</t>
  </si>
  <si>
    <t>Винагорода управителю</t>
  </si>
  <si>
    <t>Податок</t>
  </si>
  <si>
    <t>Всього</t>
  </si>
  <si>
    <t>з 01.01.2024 по 31.12.2024</t>
  </si>
  <si>
    <t>Накопичувальний рахунок на ремонти та інші потреби будинку:</t>
  </si>
  <si>
    <t>за 2024 рік надійшло коштів:</t>
  </si>
  <si>
    <t>Витрати:</t>
  </si>
  <si>
    <t xml:space="preserve">Ремонт ліфта , 4 підїзд (заміна двигуна редуктора) </t>
  </si>
  <si>
    <t>Бетон для виконання робіт по бетонуванню відмостки між 4 і 5 підїздами</t>
  </si>
  <si>
    <t>Виконання ремонтних робіт (фарбування, зварювальні роботи, влаштування бетону, ремонт та фарбування дит. майданчика)</t>
  </si>
  <si>
    <t>ремонт місць загального користування 5 підїзду (розчищення, шпаклювання, грунтування, фарбування стін)</t>
  </si>
  <si>
    <t>ФОП Каранчук (встановлення електронних замків на підвали)</t>
  </si>
  <si>
    <t>Разом витрати</t>
  </si>
  <si>
    <t>Залишок на рахунку</t>
  </si>
  <si>
    <t>Прибирання снігу, опалого листя, придбання 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</si>
</sst>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37">
    <xf numFmtId="0" fontId="0" fillId="0" borderId="0" xfId="0"/>
    <xf numFmtId="0" fontId="2" fillId="0" borderId="0" xfId="2"/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right"/>
    </xf>
    <xf numFmtId="4" fontId="6" fillId="0" borderId="2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0" fontId="7" fillId="0" borderId="2" xfId="1" applyNumberFormat="1" applyFont="1" applyBorder="1" applyAlignment="1">
      <alignment horizontal="right"/>
    </xf>
    <xf numFmtId="4" fontId="7" fillId="0" borderId="2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/>
    </xf>
    <xf numFmtId="0" fontId="6" fillId="0" borderId="0" xfId="1" applyNumberFormat="1" applyFont="1" applyBorder="1" applyAlignment="1">
      <alignment horizontal="right"/>
    </xf>
    <xf numFmtId="0" fontId="6" fillId="2" borderId="0" xfId="1" applyNumberFormat="1" applyFont="1" applyFill="1" applyAlignment="1">
      <alignment horizontal="center"/>
    </xf>
    <xf numFmtId="1" fontId="6" fillId="0" borderId="2" xfId="1" applyNumberFormat="1" applyFont="1" applyBorder="1" applyAlignment="1">
      <alignment horizontal="right"/>
    </xf>
    <xf numFmtId="2" fontId="2" fillId="0" borderId="0" xfId="2" applyNumberFormat="1"/>
    <xf numFmtId="4" fontId="7" fillId="0" borderId="3" xfId="1" applyNumberFormat="1" applyFont="1" applyBorder="1" applyAlignment="1">
      <alignment horizontal="right"/>
    </xf>
    <xf numFmtId="4" fontId="2" fillId="0" borderId="0" xfId="2" applyNumberFormat="1"/>
    <xf numFmtId="0" fontId="1" fillId="0" borderId="0" xfId="2" applyFont="1"/>
    <xf numFmtId="0" fontId="8" fillId="0" borderId="0" xfId="2" applyFont="1"/>
    <xf numFmtId="0" fontId="2" fillId="0" borderId="2" xfId="2" applyBorder="1"/>
    <xf numFmtId="4" fontId="6" fillId="0" borderId="2" xfId="1" applyNumberFormat="1" applyFont="1" applyFill="1" applyBorder="1" applyAlignment="1">
      <alignment horizontal="right"/>
    </xf>
    <xf numFmtId="0" fontId="8" fillId="0" borderId="0" xfId="2" applyFont="1" applyAlignment="1">
      <alignment wrapText="1"/>
    </xf>
    <xf numFmtId="0" fontId="8" fillId="0" borderId="0" xfId="0" applyFont="1" applyAlignment="1">
      <alignment wrapText="1"/>
    </xf>
    <xf numFmtId="0" fontId="0" fillId="0" borderId="2" xfId="0" applyBorder="1" applyAlignment="1">
      <alignment wrapText="1"/>
    </xf>
    <xf numFmtId="0" fontId="1" fillId="0" borderId="2" xfId="2" applyFont="1" applyBorder="1" applyAlignment="1">
      <alignment wrapText="1"/>
    </xf>
    <xf numFmtId="0" fontId="6" fillId="0" borderId="2" xfId="1" applyNumberFormat="1" applyFont="1" applyBorder="1" applyAlignment="1">
      <alignment horizontal="left" wrapText="1"/>
    </xf>
    <xf numFmtId="0" fontId="7" fillId="0" borderId="0" xfId="1" applyFont="1" applyAlignment="1">
      <alignment horizontal="left"/>
    </xf>
    <xf numFmtId="0" fontId="5" fillId="2" borderId="0" xfId="1" applyNumberFormat="1" applyFont="1" applyFill="1" applyAlignment="1">
      <alignment horizontal="left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/>
    </xf>
    <xf numFmtId="0" fontId="7" fillId="0" borderId="2" xfId="1" applyFont="1" applyBorder="1" applyAlignment="1">
      <alignment horizontal="left"/>
    </xf>
    <xf numFmtId="0" fontId="7" fillId="2" borderId="1" xfId="1" applyNumberFormat="1" applyFont="1" applyFill="1" applyBorder="1" applyAlignment="1">
      <alignment horizontal="center"/>
    </xf>
    <xf numFmtId="0" fontId="6" fillId="0" borderId="2" xfId="1" applyNumberFormat="1" applyFont="1" applyFill="1" applyBorder="1" applyAlignment="1">
      <alignment horizontal="left" wrapText="1"/>
    </xf>
    <xf numFmtId="0" fontId="5" fillId="2" borderId="0" xfId="1" applyNumberFormat="1" applyFont="1" applyFill="1" applyAlignment="1">
      <alignment horizontal="center" vertical="center" wrapText="1"/>
    </xf>
    <xf numFmtId="4" fontId="5" fillId="2" borderId="1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</cellXfs>
  <cellStyles count="3">
    <cellStyle name="Звичайний" xfId="0" builtinId="0"/>
    <cellStyle name="Звичайний 2" xfId="2" xr:uid="{31F23B90-56D8-455E-9E0C-756F6C159749}"/>
    <cellStyle name="Обычный_Лист1" xfId="1" xr:uid="{D5A6DF44-52DB-40BC-AF31-F138A3AB5E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77D34-05FD-4526-9C72-63E7731FCBF2}">
  <dimension ref="A2:I39"/>
  <sheetViews>
    <sheetView tabSelected="1" topLeftCell="A31" workbookViewId="0">
      <selection activeCell="A29" sqref="A29:XFD29"/>
    </sheetView>
  </sheetViews>
  <sheetFormatPr defaultRowHeight="15" x14ac:dyDescent="0.25"/>
  <cols>
    <col min="1" max="1" width="5.85546875" style="1" customWidth="1"/>
    <col min="2" max="2" width="6.85546875" style="1" customWidth="1"/>
    <col min="3" max="3" width="9.7109375" style="1" customWidth="1"/>
    <col min="4" max="4" width="10" style="1" customWidth="1"/>
    <col min="5" max="5" width="13.85546875" style="1" customWidth="1"/>
    <col min="6" max="6" width="14.7109375" style="1" customWidth="1"/>
    <col min="7" max="7" width="9.140625" style="1"/>
    <col min="8" max="8" width="14.85546875" style="1" customWidth="1"/>
    <col min="9" max="9" width="14.28515625" style="1" bestFit="1" customWidth="1"/>
    <col min="10" max="16384" width="9.140625" style="1"/>
  </cols>
  <sheetData>
    <row r="2" spans="1:8" ht="15.75" x14ac:dyDescent="0.25">
      <c r="A2" s="35" t="s">
        <v>0</v>
      </c>
      <c r="B2" s="35"/>
      <c r="C2" s="35"/>
      <c r="D2" s="35"/>
      <c r="E2" s="35"/>
      <c r="F2" s="35"/>
      <c r="G2" s="35"/>
      <c r="H2" s="35"/>
    </row>
    <row r="3" spans="1:8" ht="15.75" x14ac:dyDescent="0.25">
      <c r="A3" s="35" t="s">
        <v>1</v>
      </c>
      <c r="B3" s="35"/>
      <c r="C3" s="35"/>
      <c r="D3" s="35"/>
      <c r="E3" s="35"/>
      <c r="F3" s="35"/>
      <c r="G3" s="35"/>
      <c r="H3" s="35"/>
    </row>
    <row r="4" spans="1:8" ht="15.75" x14ac:dyDescent="0.25">
      <c r="A4" s="36" t="s">
        <v>2</v>
      </c>
      <c r="B4" s="36"/>
      <c r="C4" s="36"/>
      <c r="D4" s="36"/>
      <c r="E4" s="36"/>
      <c r="F4" s="36"/>
      <c r="G4" s="36"/>
      <c r="H4" s="36"/>
    </row>
    <row r="5" spans="1:8" ht="15.75" x14ac:dyDescent="0.25">
      <c r="A5" s="36" t="s">
        <v>3</v>
      </c>
      <c r="B5" s="36"/>
      <c r="C5" s="36"/>
      <c r="D5" s="36"/>
      <c r="E5" s="36"/>
      <c r="F5" s="36"/>
      <c r="G5" s="36"/>
      <c r="H5" s="36"/>
    </row>
    <row r="6" spans="1:8" ht="15.75" x14ac:dyDescent="0.25">
      <c r="A6" s="36" t="s">
        <v>29</v>
      </c>
      <c r="B6" s="36"/>
      <c r="C6" s="36"/>
      <c r="D6" s="36"/>
      <c r="E6" s="36"/>
      <c r="F6" s="36"/>
      <c r="G6" s="36"/>
      <c r="H6" s="36"/>
    </row>
    <row r="7" spans="1:8" x14ac:dyDescent="0.25">
      <c r="A7" s="33" t="s">
        <v>4</v>
      </c>
      <c r="B7" s="33"/>
      <c r="C7" s="34">
        <v>11936.5</v>
      </c>
      <c r="D7" s="34"/>
      <c r="E7" s="27"/>
      <c r="F7" s="27"/>
      <c r="G7" s="27"/>
      <c r="H7" s="2"/>
    </row>
    <row r="8" spans="1:8" x14ac:dyDescent="0.25">
      <c r="A8" s="3"/>
      <c r="B8" s="3"/>
      <c r="C8" s="3"/>
      <c r="D8" s="3"/>
      <c r="E8" s="27"/>
      <c r="F8" s="27"/>
      <c r="G8" s="27"/>
      <c r="H8" s="2"/>
    </row>
    <row r="9" spans="1:8" ht="75" x14ac:dyDescent="0.25">
      <c r="A9" s="28" t="s">
        <v>5</v>
      </c>
      <c r="B9" s="28"/>
      <c r="C9" s="4" t="s">
        <v>6</v>
      </c>
      <c r="D9" s="4" t="s">
        <v>7</v>
      </c>
      <c r="E9" s="4" t="s">
        <v>8</v>
      </c>
      <c r="F9" s="4" t="s">
        <v>9</v>
      </c>
      <c r="G9" s="4" t="s">
        <v>10</v>
      </c>
      <c r="H9" s="4" t="s">
        <v>11</v>
      </c>
    </row>
    <row r="10" spans="1:8" x14ac:dyDescent="0.25">
      <c r="A10" s="29" t="s">
        <v>12</v>
      </c>
      <c r="B10" s="29"/>
      <c r="C10" s="5">
        <v>132189.38</v>
      </c>
      <c r="D10" s="5">
        <v>132189.38</v>
      </c>
      <c r="E10" s="6">
        <v>1138256.08</v>
      </c>
      <c r="F10" s="6">
        <v>1102839.47</v>
      </c>
      <c r="G10" s="7">
        <f>F10/E10</f>
        <v>0.96888520024421909</v>
      </c>
      <c r="H10" s="6">
        <f>D10+E10-F10</f>
        <v>167605.99</v>
      </c>
    </row>
    <row r="11" spans="1:8" x14ac:dyDescent="0.25">
      <c r="A11" s="30" t="s">
        <v>13</v>
      </c>
      <c r="B11" s="30"/>
      <c r="C11" s="8"/>
      <c r="D11" s="8">
        <f>D10</f>
        <v>132189.38</v>
      </c>
      <c r="E11" s="9">
        <f>E10</f>
        <v>1138256.08</v>
      </c>
      <c r="F11" s="9">
        <f>F10</f>
        <v>1102839.47</v>
      </c>
      <c r="G11" s="8"/>
      <c r="H11" s="9">
        <f>D11+E11-F11</f>
        <v>167605.99</v>
      </c>
    </row>
    <row r="12" spans="1:8" x14ac:dyDescent="0.25">
      <c r="A12" s="10"/>
      <c r="B12" s="10"/>
      <c r="C12" s="11"/>
      <c r="D12" s="11"/>
      <c r="E12" s="11"/>
      <c r="F12" s="11"/>
      <c r="G12" s="11"/>
      <c r="H12" s="11"/>
    </row>
    <row r="13" spans="1:8" x14ac:dyDescent="0.25">
      <c r="A13" s="10"/>
      <c r="B13" s="10"/>
      <c r="C13" s="11"/>
      <c r="D13" s="11"/>
      <c r="E13" s="11"/>
      <c r="F13" s="11"/>
      <c r="G13" s="11"/>
      <c r="H13" s="11"/>
    </row>
    <row r="14" spans="1:8" ht="15.75" customHeight="1" x14ac:dyDescent="0.25">
      <c r="A14" s="31" t="s">
        <v>14</v>
      </c>
      <c r="B14" s="31"/>
      <c r="C14" s="31"/>
      <c r="D14" s="31"/>
      <c r="E14" s="31"/>
      <c r="F14" s="31"/>
      <c r="G14" s="31"/>
      <c r="H14" s="12" t="s">
        <v>15</v>
      </c>
    </row>
    <row r="15" spans="1:8" ht="15" customHeight="1" x14ac:dyDescent="0.25">
      <c r="A15" s="4" t="s">
        <v>5</v>
      </c>
      <c r="B15" s="28" t="s">
        <v>16</v>
      </c>
      <c r="C15" s="28"/>
      <c r="D15" s="28"/>
      <c r="E15" s="28"/>
      <c r="F15" s="28"/>
      <c r="G15" s="28"/>
      <c r="H15" s="4"/>
    </row>
    <row r="16" spans="1:8" x14ac:dyDescent="0.25">
      <c r="A16" s="13">
        <v>1</v>
      </c>
      <c r="B16" s="32" t="s">
        <v>17</v>
      </c>
      <c r="C16" s="32"/>
      <c r="D16" s="32"/>
      <c r="E16" s="32"/>
      <c r="F16" s="32"/>
      <c r="G16" s="32"/>
      <c r="H16" s="20">
        <v>96331.23</v>
      </c>
    </row>
    <row r="17" spans="1:9" x14ac:dyDescent="0.25">
      <c r="A17" s="13">
        <v>2</v>
      </c>
      <c r="B17" s="25" t="s">
        <v>18</v>
      </c>
      <c r="C17" s="25"/>
      <c r="D17" s="25"/>
      <c r="E17" s="25"/>
      <c r="F17" s="25"/>
      <c r="G17" s="25"/>
      <c r="H17" s="6">
        <v>115217.19</v>
      </c>
    </row>
    <row r="18" spans="1:9" x14ac:dyDescent="0.25">
      <c r="A18" s="13">
        <v>3</v>
      </c>
      <c r="B18" s="25" t="s">
        <v>40</v>
      </c>
      <c r="C18" s="25"/>
      <c r="D18" s="25"/>
      <c r="E18" s="25"/>
      <c r="F18" s="25"/>
      <c r="G18" s="25"/>
      <c r="H18" s="6">
        <v>5608.5</v>
      </c>
    </row>
    <row r="19" spans="1:9" x14ac:dyDescent="0.25">
      <c r="A19" s="13">
        <v>4</v>
      </c>
      <c r="B19" s="25" t="s">
        <v>19</v>
      </c>
      <c r="C19" s="25"/>
      <c r="D19" s="25"/>
      <c r="E19" s="25"/>
      <c r="F19" s="25"/>
      <c r="G19" s="25"/>
      <c r="H19" s="6">
        <v>23697</v>
      </c>
    </row>
    <row r="20" spans="1:9" x14ac:dyDescent="0.25">
      <c r="A20" s="13">
        <v>5</v>
      </c>
      <c r="B20" s="25" t="s">
        <v>20</v>
      </c>
      <c r="C20" s="25"/>
      <c r="D20" s="25"/>
      <c r="E20" s="25"/>
      <c r="F20" s="25"/>
      <c r="G20" s="25"/>
      <c r="H20" s="6">
        <v>153708.06</v>
      </c>
    </row>
    <row r="21" spans="1:9" x14ac:dyDescent="0.25">
      <c r="A21" s="13">
        <v>6</v>
      </c>
      <c r="B21" s="25" t="s">
        <v>21</v>
      </c>
      <c r="C21" s="25"/>
      <c r="D21" s="25"/>
      <c r="E21" s="25"/>
      <c r="F21" s="25"/>
      <c r="G21" s="25"/>
      <c r="H21" s="6">
        <v>28385.62</v>
      </c>
    </row>
    <row r="22" spans="1:9" x14ac:dyDescent="0.25">
      <c r="A22" s="13">
        <v>7</v>
      </c>
      <c r="B22" s="25" t="s">
        <v>22</v>
      </c>
      <c r="C22" s="25"/>
      <c r="D22" s="25"/>
      <c r="E22" s="25"/>
      <c r="F22" s="25"/>
      <c r="G22" s="25"/>
      <c r="H22" s="6">
        <v>323225.34999999998</v>
      </c>
    </row>
    <row r="23" spans="1:9" x14ac:dyDescent="0.25">
      <c r="A23" s="13">
        <v>8</v>
      </c>
      <c r="B23" s="25" t="s">
        <v>23</v>
      </c>
      <c r="C23" s="25"/>
      <c r="D23" s="25"/>
      <c r="E23" s="25"/>
      <c r="F23" s="25"/>
      <c r="G23" s="25"/>
      <c r="H23" s="6">
        <v>3735.6</v>
      </c>
    </row>
    <row r="24" spans="1:9" x14ac:dyDescent="0.25">
      <c r="A24" s="13">
        <v>9</v>
      </c>
      <c r="B24" s="25" t="s">
        <v>24</v>
      </c>
      <c r="C24" s="25"/>
      <c r="D24" s="25"/>
      <c r="E24" s="25"/>
      <c r="F24" s="25"/>
      <c r="G24" s="25"/>
      <c r="H24" s="6">
        <v>85456.23</v>
      </c>
    </row>
    <row r="25" spans="1:9" x14ac:dyDescent="0.25">
      <c r="A25" s="13">
        <v>10</v>
      </c>
      <c r="B25" s="25" t="s">
        <v>25</v>
      </c>
      <c r="C25" s="25"/>
      <c r="D25" s="25"/>
      <c r="E25" s="25"/>
      <c r="F25" s="25"/>
      <c r="G25" s="25"/>
      <c r="H25" s="6">
        <v>114803.68</v>
      </c>
    </row>
    <row r="26" spans="1:9" x14ac:dyDescent="0.25">
      <c r="A26" s="13">
        <v>11</v>
      </c>
      <c r="B26" s="25" t="s">
        <v>26</v>
      </c>
      <c r="C26" s="25"/>
      <c r="D26" s="25"/>
      <c r="E26" s="25"/>
      <c r="F26" s="25"/>
      <c r="G26" s="25"/>
      <c r="H26" s="6">
        <f>(F11-H27)*10%</f>
        <v>104769.74965000001</v>
      </c>
      <c r="I26" s="14"/>
    </row>
    <row r="27" spans="1:9" x14ac:dyDescent="0.25">
      <c r="A27" s="13">
        <v>12</v>
      </c>
      <c r="B27" s="25" t="s">
        <v>27</v>
      </c>
      <c r="C27" s="25"/>
      <c r="D27" s="25"/>
      <c r="E27" s="25"/>
      <c r="F27" s="25"/>
      <c r="G27" s="25"/>
      <c r="H27" s="6">
        <f>F11*5%</f>
        <v>55141.9735</v>
      </c>
    </row>
    <row r="28" spans="1:9" x14ac:dyDescent="0.25">
      <c r="A28" s="26" t="s">
        <v>28</v>
      </c>
      <c r="B28" s="26"/>
      <c r="C28" s="26"/>
      <c r="D28" s="26"/>
      <c r="E28" s="26"/>
      <c r="F28" s="26"/>
      <c r="G28" s="26"/>
      <c r="H28" s="15">
        <f>SUM(H16:H27)</f>
        <v>1110080.1831500002</v>
      </c>
    </row>
    <row r="29" spans="1:9" x14ac:dyDescent="0.25">
      <c r="A29" s="17" t="s">
        <v>30</v>
      </c>
      <c r="H29" s="16"/>
    </row>
    <row r="30" spans="1:9" x14ac:dyDescent="0.25">
      <c r="B30" s="18" t="s">
        <v>31</v>
      </c>
      <c r="C30" s="18"/>
      <c r="D30" s="18"/>
      <c r="F30" s="18">
        <v>96331.23</v>
      </c>
      <c r="H30" s="16"/>
      <c r="I30" s="16"/>
    </row>
    <row r="31" spans="1:9" x14ac:dyDescent="0.25">
      <c r="B31" s="18" t="s">
        <v>32</v>
      </c>
    </row>
    <row r="32" spans="1:9" ht="27" customHeight="1" x14ac:dyDescent="0.25">
      <c r="B32" s="23" t="s">
        <v>33</v>
      </c>
      <c r="C32" s="23"/>
      <c r="D32" s="23"/>
      <c r="E32" s="23"/>
      <c r="F32" s="19">
        <v>2760</v>
      </c>
      <c r="I32" s="16"/>
    </row>
    <row r="33" spans="2:6" ht="32.25" customHeight="1" x14ac:dyDescent="0.25">
      <c r="B33" s="24" t="s">
        <v>34</v>
      </c>
      <c r="C33" s="23"/>
      <c r="D33" s="23"/>
      <c r="E33" s="23"/>
      <c r="F33" s="19">
        <v>7363.24</v>
      </c>
    </row>
    <row r="34" spans="2:6" ht="44.25" customHeight="1" x14ac:dyDescent="0.25">
      <c r="B34" s="24" t="s">
        <v>35</v>
      </c>
      <c r="C34" s="23"/>
      <c r="D34" s="23"/>
      <c r="E34" s="23"/>
      <c r="F34" s="19">
        <v>18837.400000000001</v>
      </c>
    </row>
    <row r="35" spans="2:6" ht="44.25" customHeight="1" x14ac:dyDescent="0.25">
      <c r="B35" s="24" t="s">
        <v>36</v>
      </c>
      <c r="C35" s="23"/>
      <c r="D35" s="23"/>
      <c r="E35" s="23"/>
      <c r="F35" s="19">
        <v>4370.8</v>
      </c>
    </row>
    <row r="36" spans="2:6" ht="31.5" customHeight="1" x14ac:dyDescent="0.25">
      <c r="B36" s="24" t="s">
        <v>37</v>
      </c>
      <c r="C36" s="23"/>
      <c r="D36" s="23"/>
      <c r="E36" s="23"/>
      <c r="F36" s="19">
        <v>11995.65</v>
      </c>
    </row>
    <row r="37" spans="2:6" x14ac:dyDescent="0.25">
      <c r="B37" s="21" t="s">
        <v>38</v>
      </c>
      <c r="C37" s="22"/>
      <c r="D37" s="22"/>
      <c r="E37" s="22"/>
      <c r="F37" s="18">
        <f>SUM(F32:F36)</f>
        <v>45327.090000000004</v>
      </c>
    </row>
    <row r="39" spans="2:6" x14ac:dyDescent="0.25">
      <c r="B39" s="18" t="s">
        <v>39</v>
      </c>
      <c r="C39" s="18"/>
      <c r="D39" s="18"/>
      <c r="E39" s="18"/>
      <c r="F39" s="18">
        <f>F30-F37</f>
        <v>51004.139999999992</v>
      </c>
    </row>
  </sheetData>
  <mergeCells count="33">
    <mergeCell ref="A7:B7"/>
    <mergeCell ref="C7:D7"/>
    <mergeCell ref="E7:G7"/>
    <mergeCell ref="A2:H2"/>
    <mergeCell ref="A3:H3"/>
    <mergeCell ref="A4:H4"/>
    <mergeCell ref="A5:H5"/>
    <mergeCell ref="A6:H6"/>
    <mergeCell ref="B21:G21"/>
    <mergeCell ref="E8:G8"/>
    <mergeCell ref="A9:B9"/>
    <mergeCell ref="A10:B10"/>
    <mergeCell ref="A11:B11"/>
    <mergeCell ref="A14:G14"/>
    <mergeCell ref="B15:G15"/>
    <mergeCell ref="B16:G16"/>
    <mergeCell ref="B17:G17"/>
    <mergeCell ref="B18:G18"/>
    <mergeCell ref="B19:G19"/>
    <mergeCell ref="B20:G20"/>
    <mergeCell ref="B27:G27"/>
    <mergeCell ref="A28:G28"/>
    <mergeCell ref="B22:G22"/>
    <mergeCell ref="B23:G23"/>
    <mergeCell ref="B24:G24"/>
    <mergeCell ref="B25:G25"/>
    <mergeCell ref="B26:G26"/>
    <mergeCell ref="B37:E37"/>
    <mergeCell ref="B32:E32"/>
    <mergeCell ref="B33:E33"/>
    <mergeCell ref="B34:E34"/>
    <mergeCell ref="B35:E35"/>
    <mergeCell ref="B36:E3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2025-02-20T08:15:24Z</dcterms:modified>
</cp:coreProperties>
</file>